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alympijskyvybor.sharepoint.com/sites/server/Zdielane dokumenty/SPV Server/Valné zhromaždenie SPV/2026 10 2026 VZ SPV Október/04 podklad pre delegátov/"/>
    </mc:Choice>
  </mc:AlternateContent>
  <xr:revisionPtr revIDLastSave="264" documentId="8_{9B233EAD-9B87-4736-88D7-7268517AF444}" xr6:coauthVersionLast="47" xr6:coauthVersionMax="47" xr10:uidLastSave="{EE2EEAD1-F6C6-4E07-84F0-3A2C78F24305}"/>
  <bookViews>
    <workbookView xWindow="-108" yWindow="-108" windowWidth="23256" windowHeight="12456" xr2:uid="{74DE187B-0BC9-48B4-85D1-22C80A8C34AB}"/>
  </bookViews>
  <sheets>
    <sheet name="Rozpočet" sheetId="5" r:id="rId1"/>
    <sheet name="Športy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5" l="1"/>
  <c r="F7" i="6"/>
  <c r="B16" i="5"/>
  <c r="B13" i="5"/>
  <c r="B32" i="5"/>
  <c r="B12" i="5"/>
  <c r="B33" i="5" l="1"/>
  <c r="B44" i="5" l="1"/>
  <c r="B5" i="5"/>
  <c r="B15" i="5"/>
  <c r="B8" i="5"/>
  <c r="B43" i="5"/>
  <c r="B42" i="5"/>
  <c r="B41" i="5"/>
  <c r="B40" i="5"/>
  <c r="B39" i="5"/>
  <c r="B38" i="5"/>
  <c r="B37" i="5"/>
  <c r="B14" i="5"/>
  <c r="A8" i="6"/>
  <c r="N17" i="5" l="1"/>
  <c r="M17" i="5"/>
  <c r="L17" i="5"/>
  <c r="K17" i="5"/>
  <c r="J17" i="5"/>
  <c r="I17" i="5"/>
  <c r="H17" i="5"/>
  <c r="G17" i="5"/>
  <c r="F17" i="5"/>
  <c r="E17" i="5"/>
  <c r="D17" i="5"/>
  <c r="C17" i="5"/>
  <c r="D8" i="6"/>
  <c r="B25" i="5"/>
  <c r="B31" i="5" l="1"/>
  <c r="C8" i="6" l="1"/>
  <c r="B8" i="6"/>
  <c r="B4" i="5" l="1"/>
  <c r="B45" i="5"/>
  <c r="B11" i="5"/>
  <c r="B10" i="5" l="1"/>
  <c r="N46" i="5" l="1"/>
  <c r="M46" i="5"/>
  <c r="L46" i="5"/>
  <c r="K46" i="5"/>
  <c r="J46" i="5"/>
  <c r="I46" i="5"/>
  <c r="H46" i="5"/>
  <c r="G46" i="5"/>
  <c r="F46" i="5"/>
  <c r="E46" i="5"/>
  <c r="D46" i="5"/>
  <c r="B36" i="5"/>
  <c r="B9" i="5" l="1"/>
  <c r="B29" i="5" l="1"/>
  <c r="C46" i="5"/>
  <c r="B22" i="5" l="1"/>
  <c r="B28" i="5" l="1"/>
  <c r="N51" i="5"/>
  <c r="M51" i="5"/>
  <c r="L51" i="5"/>
  <c r="K51" i="5"/>
  <c r="J51" i="5"/>
  <c r="I51" i="5"/>
  <c r="H51" i="5"/>
  <c r="G51" i="5"/>
  <c r="F51" i="5"/>
  <c r="E51" i="5"/>
  <c r="D51" i="5"/>
  <c r="C51" i="5"/>
  <c r="B7" i="5"/>
  <c r="B6" i="5"/>
  <c r="B17" i="5" l="1"/>
  <c r="L50" i="5"/>
  <c r="B51" i="5"/>
  <c r="B26" i="5"/>
  <c r="H50" i="5"/>
  <c r="M50" i="5"/>
  <c r="B24" i="5"/>
  <c r="B23" i="5"/>
  <c r="D50" i="5"/>
  <c r="I50" i="5"/>
  <c r="E50" i="5"/>
  <c r="B35" i="5"/>
  <c r="B30" i="5"/>
  <c r="B27" i="5"/>
  <c r="K50" i="5"/>
  <c r="G50" i="5"/>
  <c r="N50" i="5"/>
  <c r="J50" i="5"/>
  <c r="F50" i="5"/>
  <c r="C50" i="5"/>
  <c r="B50" i="5" l="1"/>
  <c r="B52" i="5" s="1"/>
  <c r="C54" i="5" s="1"/>
  <c r="B46" i="5"/>
</calcChain>
</file>

<file path=xl/sharedStrings.xml><?xml version="1.0" encoding="utf-8"?>
<sst xmlns="http://schemas.openxmlformats.org/spreadsheetml/2006/main" count="142" uniqueCount="98">
  <si>
    <t>ROK 2026</t>
  </si>
  <si>
    <t>c</t>
  </si>
  <si>
    <t>Spolu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</si>
  <si>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</si>
  <si>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</si>
  <si>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</si>
  <si>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</si>
  <si>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</si>
  <si>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</si>
  <si>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</si>
  <si>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</si>
  <si>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</si>
  <si>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</si>
  <si>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</si>
  <si>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</si>
  <si>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Predpokladané príjmy</t>
  </si>
  <si>
    <t>ROK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</si>
  <si>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</si>
  <si>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</si>
  <si>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</si>
  <si>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</si>
  <si>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</si>
  <si>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</si>
  <si>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</si>
  <si>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</si>
  <si>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</si>
  <si>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</si>
  <si>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</si>
  <si>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</si>
  <si>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MINCRS - činnosť</t>
  </si>
  <si>
    <t>MINCRS - vybraní športovci</t>
  </si>
  <si>
    <t>MINCRS - PH LA 2028</t>
  </si>
  <si>
    <t>MINCRS - transfer na zväzy</t>
  </si>
  <si>
    <t>2% daň</t>
  </si>
  <si>
    <t>Projekt Sme si rovní - priame  92%</t>
  </si>
  <si>
    <t>Projekt Sme si rovní - paušálne</t>
  </si>
  <si>
    <t>Erasmus + Paramanager</t>
  </si>
  <si>
    <t>ITVAS</t>
  </si>
  <si>
    <t>Príjem Slovenská paralympijská marketingová</t>
  </si>
  <si>
    <t>Nadácia Allianz</t>
  </si>
  <si>
    <t>Nadácia Jysk</t>
  </si>
  <si>
    <t>Generácia Olymp</t>
  </si>
  <si>
    <t>Medzisúčet</t>
  </si>
  <si>
    <t>Reálne VÝDAVKY</t>
  </si>
  <si>
    <t>Predpokladané výdavky</t>
  </si>
  <si>
    <t>x - Náklady na zamestnancov</t>
  </si>
  <si>
    <t>219 - Náklady na kanceláriu</t>
  </si>
  <si>
    <t>101- Náklady na šport</t>
  </si>
  <si>
    <t>108 - Náklady PH LA28</t>
  </si>
  <si>
    <t>102- náklady na mládež</t>
  </si>
  <si>
    <t>Transfer  na zväzy</t>
  </si>
  <si>
    <t>901 - Projekt Sme si rovní  - priame</t>
  </si>
  <si>
    <t>XXX - Projekt Sme si rovní - paušálne</t>
  </si>
  <si>
    <t>902 - Projekt Sme si rovní  spolufinancovanie priame</t>
  </si>
  <si>
    <t>902 - Projekt Sme si rovní  spolufinancovanie paušálne</t>
  </si>
  <si>
    <t>Projekt Sme si rovní - odstpné zamestnancom</t>
  </si>
  <si>
    <t>Handi open</t>
  </si>
  <si>
    <t>Rezerva</t>
  </si>
  <si>
    <t>poplatok kontokorent</t>
  </si>
  <si>
    <t>Nadácia Allianz - preventívna kampaň</t>
  </si>
  <si>
    <t>Nadácia Allianz - účasť ZPH</t>
  </si>
  <si>
    <t>Nadácia Allianz - PH LA 2028</t>
  </si>
  <si>
    <t>Nadácia Allianz - župné Paralympiáady</t>
  </si>
  <si>
    <t>Nadácia Allianz - športové hry Kováčová</t>
  </si>
  <si>
    <t>Nadácia Allianz - Deň Radovana Kaufmana</t>
  </si>
  <si>
    <t>Nadácia Allianz - Paráda</t>
  </si>
  <si>
    <t>Nadácia SPP - projekty</t>
  </si>
  <si>
    <t>Súčet výdavky</t>
  </si>
  <si>
    <t>Súčet príjmy</t>
  </si>
  <si>
    <t>SALDO</t>
  </si>
  <si>
    <t>Požiadavka ŠTK</t>
  </si>
  <si>
    <t>Repre</t>
  </si>
  <si>
    <t>Top Tím</t>
  </si>
  <si>
    <t>Olymp</t>
  </si>
  <si>
    <t>ŠPORT</t>
  </si>
  <si>
    <t>ROK 2027 - reprezentácia</t>
  </si>
  <si>
    <t>ROK 2025</t>
  </si>
  <si>
    <t>ROK 2024</t>
  </si>
  <si>
    <t>ROK 2023</t>
  </si>
  <si>
    <t>ROK 2022</t>
  </si>
  <si>
    <t>Paraatletika</t>
  </si>
  <si>
    <t>51 000 € (138 500 €)</t>
  </si>
  <si>
    <t>27 500 € (148 000 €)</t>
  </si>
  <si>
    <t>57 509  € (147 509 €)</t>
  </si>
  <si>
    <t>5 000 € (113 500 €)</t>
  </si>
  <si>
    <t>Paraplávanie</t>
  </si>
  <si>
    <t>55 000 € (85 000 €)</t>
  </si>
  <si>
    <t>35 000 € (99 800 €)</t>
  </si>
  <si>
    <t>46 233 € (76 733 €)</t>
  </si>
  <si>
    <t>30 000 € (55 400 €)</t>
  </si>
  <si>
    <t>Parahokej</t>
  </si>
  <si>
    <t>Parastreľba</t>
  </si>
  <si>
    <t>61 600 € (201 600 €)</t>
  </si>
  <si>
    <t>58 000 € (214 800 €)</t>
  </si>
  <si>
    <t>72 168 € (206 668 €)</t>
  </si>
  <si>
    <t>20 000 € (140 500 €)</t>
  </si>
  <si>
    <t>Paratlak na lavičke</t>
  </si>
  <si>
    <t>Projekty SPV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</si>
</sst>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.00\ [$EUR];[Red]\-#,##0.00\ [$EUR]"/>
    <numFmt numFmtId="165" formatCode="_-* #,##0\ &quot;€&quot;_-;\-* #,##0\ &quot;€&quot;_-;_-* &quot;-&quot;??\ &quot;€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3"/>
      <color theme="3"/>
      <name val="Calibri Light"/>
      <family val="2"/>
      <scheme val="major"/>
    </font>
    <font>
      <sz val="9"/>
      <color theme="6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rgb="FF44546A"/>
      <name val="Calibri Light"/>
      <family val="2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</font>
    <font>
      <sz val="9"/>
      <color rgb="FF000000"/>
      <name val="Calibri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9C9C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D7F4"/>
        <bgColor indexed="64"/>
      </patternFill>
    </fill>
    <fill>
      <patternFill patternType="solid">
        <fgColor rgb="FFFBE9F8"/>
        <bgColor indexed="64"/>
      </patternFill>
    </fill>
    <fill>
      <patternFill patternType="solid">
        <fgColor rgb="FFFFEFFC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theme="6" tint="0.39994506668294322"/>
      </bottom>
      <diagonal/>
    </border>
    <border>
      <left/>
      <right style="medium">
        <color theme="6" tint="0.39994506668294322"/>
      </right>
      <top/>
      <bottom style="medium">
        <color theme="6" tint="0.39994506668294322"/>
      </bottom>
      <diagonal/>
    </border>
    <border>
      <left style="medium">
        <color theme="6" tint="0.39994506668294322"/>
      </left>
      <right style="medium">
        <color theme="6" tint="0.39994506668294322"/>
      </right>
      <top/>
      <bottom style="medium">
        <color theme="6" tint="0.39994506668294322"/>
      </bottom>
      <diagonal/>
    </border>
    <border>
      <left style="medium">
        <color theme="6" tint="0.39994506668294322"/>
      </left>
      <right/>
      <top/>
      <bottom style="medium">
        <color theme="6" tint="0.39994506668294322"/>
      </bottom>
      <diagonal/>
    </border>
    <border>
      <left/>
      <right/>
      <top style="medium">
        <color theme="6" tint="0.39994506668294322"/>
      </top>
      <bottom style="medium">
        <color theme="6" tint="0.39994506668294322"/>
      </bottom>
      <diagonal/>
    </border>
    <border>
      <left/>
      <right style="medium">
        <color theme="6" tint="0.39994506668294322"/>
      </right>
      <top style="medium">
        <color theme="6" tint="0.39994506668294322"/>
      </top>
      <bottom style="medium">
        <color theme="6" tint="0.39994506668294322"/>
      </bottom>
      <diagonal/>
    </border>
    <border>
      <left style="medium">
        <color theme="6" tint="0.39994506668294322"/>
      </left>
      <right/>
      <top style="medium">
        <color theme="6" tint="0.39994506668294322"/>
      </top>
      <bottom style="medium">
        <color theme="6" tint="0.39994506668294322"/>
      </bottom>
      <diagonal/>
    </border>
    <border>
      <left style="medium">
        <color theme="6" tint="0.39994506668294322"/>
      </left>
      <right style="medium">
        <color theme="6" tint="0.39994506668294322"/>
      </right>
      <top style="medium">
        <color theme="6" tint="0.39994506668294322"/>
      </top>
      <bottom style="medium">
        <color theme="6" tint="0.39994506668294322"/>
      </bottom>
      <diagonal/>
    </border>
    <border>
      <left/>
      <right style="medium">
        <color theme="6" tint="0.39991454817346722"/>
      </right>
      <top style="medium">
        <color theme="6" tint="0.39994506668294322"/>
      </top>
      <bottom/>
      <diagonal/>
    </border>
    <border>
      <left/>
      <right style="medium">
        <color theme="6" tint="0.39994506668294322"/>
      </right>
      <top style="medium">
        <color theme="6" tint="0.39994506668294322"/>
      </top>
      <bottom/>
      <diagonal/>
    </border>
    <border>
      <left style="medium">
        <color theme="6" tint="0.39994506668294322"/>
      </left>
      <right style="medium">
        <color theme="6" tint="0.39991454817346722"/>
      </right>
      <top style="medium">
        <color theme="6" tint="0.39994506668294322"/>
      </top>
      <bottom style="medium">
        <color theme="6" tint="0.39994506668294322"/>
      </bottom>
      <diagonal/>
    </border>
    <border>
      <left/>
      <right/>
      <top style="medium">
        <color theme="6" tint="0.3999450666829432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8EA9DB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C9C9C9"/>
      </top>
      <bottom/>
      <diagonal/>
    </border>
    <border>
      <left/>
      <right style="medium">
        <color theme="6" tint="0.39994506668294322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3" fillId="4" borderId="1" xfId="2" applyNumberFormat="1" applyFont="1" applyFill="1" applyAlignment="1">
      <alignment horizontal="left"/>
    </xf>
    <xf numFmtId="0" fontId="3" fillId="4" borderId="1" xfId="2" applyNumberFormat="1" applyFont="1" applyFill="1" applyAlignment="1">
      <alignment horizontal="center"/>
    </xf>
    <xf numFmtId="0" fontId="5" fillId="5" borderId="2" xfId="3" applyNumberFormat="1" applyFont="1" applyFill="1" applyBorder="1" applyAlignment="1">
      <alignment horizontal="left" vertical="center" indent="1"/>
    </xf>
    <xf numFmtId="0" fontId="4" fillId="4" borderId="3" xfId="3" applyNumberFormat="1" applyFont="1" applyFill="1" applyBorder="1" applyAlignment="1">
      <alignment horizontal="center" vertical="center"/>
    </xf>
    <xf numFmtId="0" fontId="4" fillId="4" borderId="4" xfId="3" applyNumberFormat="1" applyFont="1" applyFill="1" applyBorder="1" applyAlignment="1">
      <alignment horizontal="center" vertical="center"/>
    </xf>
    <xf numFmtId="0" fontId="4" fillId="4" borderId="5" xfId="3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indent="1"/>
    </xf>
    <xf numFmtId="164" fontId="7" fillId="3" borderId="7" xfId="0" applyNumberFormat="1" applyFont="1" applyFill="1" applyBorder="1" applyAlignment="1">
      <alignment horizontal="right" vertical="center"/>
    </xf>
    <xf numFmtId="164" fontId="7" fillId="3" borderId="9" xfId="0" applyNumberFormat="1" applyFont="1" applyFill="1" applyBorder="1" applyAlignment="1">
      <alignment horizontal="right" vertical="center"/>
    </xf>
    <xf numFmtId="164" fontId="8" fillId="3" borderId="7" xfId="0" applyNumberFormat="1" applyFont="1" applyFill="1" applyBorder="1" applyAlignment="1">
      <alignment horizontal="right" vertical="center"/>
    </xf>
    <xf numFmtId="0" fontId="9" fillId="6" borderId="10" xfId="0" applyFont="1" applyFill="1" applyBorder="1" applyAlignment="1">
      <alignment horizontal="left" vertical="center" indent="1"/>
    </xf>
    <xf numFmtId="164" fontId="8" fillId="3" borderId="9" xfId="0" applyNumberFormat="1" applyFont="1" applyFill="1" applyBorder="1" applyAlignment="1">
      <alignment horizontal="right" vertical="center"/>
    </xf>
    <xf numFmtId="0" fontId="5" fillId="5" borderId="8" xfId="3" applyNumberFormat="1" applyFont="1" applyFill="1" applyBorder="1" applyAlignment="1">
      <alignment horizontal="left" vertical="center" indent="1"/>
    </xf>
    <xf numFmtId="0" fontId="6" fillId="2" borderId="8" xfId="0" applyFont="1" applyFill="1" applyBorder="1" applyAlignment="1">
      <alignment horizontal="left" vertical="center" indent="1"/>
    </xf>
    <xf numFmtId="164" fontId="12" fillId="6" borderId="11" xfId="0" applyNumberFormat="1" applyFont="1" applyFill="1" applyBorder="1" applyAlignment="1">
      <alignment horizontal="right" vertical="center"/>
    </xf>
    <xf numFmtId="0" fontId="10" fillId="6" borderId="10" xfId="0" applyFont="1" applyFill="1" applyBorder="1" applyAlignment="1">
      <alignment horizontal="left" vertical="center" indent="1"/>
    </xf>
    <xf numFmtId="0" fontId="10" fillId="6" borderId="12" xfId="0" applyFont="1" applyFill="1" applyBorder="1" applyAlignment="1">
      <alignment horizontal="left" vertical="center" indent="1"/>
    </xf>
    <xf numFmtId="164" fontId="11" fillId="6" borderId="7" xfId="0" applyNumberFormat="1" applyFont="1" applyFill="1" applyBorder="1" applyAlignment="1">
      <alignment horizontal="right" vertical="center"/>
    </xf>
    <xf numFmtId="164" fontId="11" fillId="3" borderId="7" xfId="0" applyNumberFormat="1" applyFont="1" applyFill="1" applyBorder="1" applyAlignment="1">
      <alignment horizontal="right" vertical="center"/>
    </xf>
    <xf numFmtId="164" fontId="0" fillId="0" borderId="0" xfId="0" applyNumberFormat="1"/>
    <xf numFmtId="44" fontId="0" fillId="0" borderId="0" xfId="1" applyFont="1"/>
    <xf numFmtId="0" fontId="6" fillId="2" borderId="13" xfId="0" applyFont="1" applyFill="1" applyBorder="1" applyAlignment="1">
      <alignment horizontal="left" vertical="center" indent="1"/>
    </xf>
    <xf numFmtId="164" fontId="8" fillId="3" borderId="11" xfId="0" applyNumberFormat="1" applyFont="1" applyFill="1" applyBorder="1" applyAlignment="1">
      <alignment horizontal="right" vertical="center"/>
    </xf>
    <xf numFmtId="0" fontId="14" fillId="0" borderId="0" xfId="2" applyNumberFormat="1" applyFont="1" applyFill="1" applyBorder="1" applyAlignment="1">
      <alignment horizontal="center"/>
    </xf>
    <xf numFmtId="164" fontId="16" fillId="0" borderId="0" xfId="0" applyNumberFormat="1" applyFont="1" applyAlignment="1">
      <alignment horizontal="right" vertical="center"/>
    </xf>
    <xf numFmtId="164" fontId="5" fillId="5" borderId="8" xfId="1" applyNumberFormat="1" applyFont="1" applyFill="1" applyBorder="1" applyAlignment="1">
      <alignment horizontal="left" vertical="center" indent="1"/>
    </xf>
    <xf numFmtId="0" fontId="14" fillId="8" borderId="0" xfId="2" applyNumberFormat="1" applyFont="1" applyFill="1" applyBorder="1" applyAlignment="1">
      <alignment horizontal="center"/>
    </xf>
    <xf numFmtId="164" fontId="15" fillId="9" borderId="0" xfId="0" applyNumberFormat="1" applyFont="1" applyFill="1" applyAlignment="1">
      <alignment horizontal="right" vertical="center"/>
    </xf>
    <xf numFmtId="164" fontId="17" fillId="9" borderId="0" xfId="0" applyNumberFormat="1" applyFont="1" applyFill="1" applyAlignment="1">
      <alignment horizontal="right" vertical="center"/>
    </xf>
    <xf numFmtId="0" fontId="14" fillId="8" borderId="15" xfId="2" applyNumberFormat="1" applyFont="1" applyFill="1" applyBorder="1" applyAlignment="1">
      <alignment horizontal="center"/>
    </xf>
    <xf numFmtId="164" fontId="15" fillId="9" borderId="17" xfId="0" applyNumberFormat="1" applyFont="1" applyFill="1" applyBorder="1" applyAlignment="1">
      <alignment horizontal="right" vertical="center"/>
    </xf>
    <xf numFmtId="164" fontId="13" fillId="0" borderId="14" xfId="0" applyNumberFormat="1" applyFont="1" applyBorder="1"/>
    <xf numFmtId="164" fontId="8" fillId="3" borderId="18" xfId="0" applyNumberFormat="1" applyFont="1" applyFill="1" applyBorder="1" applyAlignment="1">
      <alignment horizontal="right" vertical="center"/>
    </xf>
    <xf numFmtId="164" fontId="15" fillId="9" borderId="19" xfId="0" applyNumberFormat="1" applyFont="1" applyFill="1" applyBorder="1" applyAlignment="1">
      <alignment horizontal="right" vertical="center"/>
    </xf>
    <xf numFmtId="0" fontId="13" fillId="7" borderId="0" xfId="0" applyFont="1" applyFill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21" xfId="0" applyFont="1" applyBorder="1"/>
    <xf numFmtId="44" fontId="19" fillId="0" borderId="21" xfId="1" applyFont="1" applyBorder="1"/>
    <xf numFmtId="6" fontId="20" fillId="10" borderId="22" xfId="1" applyNumberFormat="1" applyFont="1" applyFill="1" applyBorder="1" applyAlignment="1">
      <alignment horizontal="center" vertical="center"/>
    </xf>
    <xf numFmtId="165" fontId="0" fillId="11" borderId="23" xfId="1" applyNumberFormat="1" applyFont="1" applyFill="1" applyBorder="1" applyAlignment="1">
      <alignment horizontal="right"/>
    </xf>
    <xf numFmtId="165" fontId="0" fillId="12" borderId="23" xfId="1" applyNumberFormat="1" applyFont="1" applyFill="1" applyBorder="1" applyAlignment="1">
      <alignment horizontal="right"/>
    </xf>
    <xf numFmtId="44" fontId="0" fillId="13" borderId="23" xfId="1" applyFont="1" applyFill="1" applyBorder="1" applyAlignment="1">
      <alignment horizontal="right"/>
    </xf>
    <xf numFmtId="0" fontId="0" fillId="14" borderId="16" xfId="0" applyFill="1" applyBorder="1" applyAlignment="1">
      <alignment horizontal="right"/>
    </xf>
    <xf numFmtId="0" fontId="19" fillId="0" borderId="19" xfId="0" applyFont="1" applyBorder="1"/>
    <xf numFmtId="44" fontId="19" fillId="0" borderId="19" xfId="1" applyFont="1" applyBorder="1"/>
    <xf numFmtId="6" fontId="20" fillId="10" borderId="24" xfId="1" applyNumberFormat="1" applyFont="1" applyFill="1" applyBorder="1" applyAlignment="1">
      <alignment horizontal="center" vertical="center"/>
    </xf>
    <xf numFmtId="165" fontId="0" fillId="11" borderId="0" xfId="1" applyNumberFormat="1" applyFont="1" applyFill="1" applyBorder="1" applyAlignment="1">
      <alignment horizontal="right"/>
    </xf>
    <xf numFmtId="165" fontId="0" fillId="12" borderId="0" xfId="1" applyNumberFormat="1" applyFont="1" applyFill="1" applyBorder="1" applyAlignment="1">
      <alignment horizontal="right"/>
    </xf>
    <xf numFmtId="44" fontId="0" fillId="13" borderId="0" xfId="1" applyFont="1" applyFill="1" applyBorder="1" applyAlignment="1">
      <alignment horizontal="right"/>
    </xf>
    <xf numFmtId="165" fontId="0" fillId="14" borderId="20" xfId="1" applyNumberFormat="1" applyFont="1" applyFill="1" applyBorder="1" applyAlignment="1">
      <alignment horizontal="right"/>
    </xf>
    <xf numFmtId="165" fontId="0" fillId="13" borderId="0" xfId="1" applyNumberFormat="1" applyFont="1" applyFill="1" applyBorder="1"/>
    <xf numFmtId="165" fontId="0" fillId="14" borderId="20" xfId="1" applyNumberFormat="1" applyFont="1" applyFill="1" applyBorder="1"/>
    <xf numFmtId="44" fontId="19" fillId="0" borderId="19" xfId="1" applyFont="1" applyBorder="1" applyAlignment="1">
      <alignment horizontal="right"/>
    </xf>
    <xf numFmtId="165" fontId="0" fillId="13" borderId="0" xfId="1" applyNumberFormat="1" applyFont="1" applyFill="1" applyBorder="1" applyAlignment="1">
      <alignment horizontal="right"/>
    </xf>
    <xf numFmtId="0" fontId="19" fillId="0" borderId="25" xfId="0" applyFont="1" applyBorder="1"/>
    <xf numFmtId="44" fontId="19" fillId="0" borderId="25" xfId="1" applyFont="1" applyBorder="1"/>
    <xf numFmtId="6" fontId="20" fillId="10" borderId="26" xfId="1" applyNumberFormat="1" applyFont="1" applyFill="1" applyBorder="1" applyAlignment="1">
      <alignment horizontal="center" vertical="center"/>
    </xf>
    <xf numFmtId="165" fontId="0" fillId="11" borderId="27" xfId="1" applyNumberFormat="1" applyFont="1" applyFill="1" applyBorder="1"/>
    <xf numFmtId="165" fontId="0" fillId="12" borderId="27" xfId="1" applyNumberFormat="1" applyFont="1" applyFill="1" applyBorder="1"/>
    <xf numFmtId="165" fontId="0" fillId="13" borderId="27" xfId="1" applyNumberFormat="1" applyFont="1" applyFill="1" applyBorder="1"/>
    <xf numFmtId="165" fontId="0" fillId="14" borderId="28" xfId="1" applyNumberFormat="1" applyFont="1" applyFill="1" applyBorder="1"/>
    <xf numFmtId="0" fontId="19" fillId="0" borderId="20" xfId="0" applyFont="1" applyBorder="1"/>
    <xf numFmtId="44" fontId="19" fillId="0" borderId="19" xfId="1" applyFont="1" applyBorder="1" applyAlignment="1">
      <alignment horizontal="center"/>
    </xf>
    <xf numFmtId="165" fontId="20" fillId="10" borderId="20" xfId="1" applyNumberFormat="1" applyFont="1" applyFill="1" applyBorder="1" applyAlignment="1">
      <alignment horizontal="center" vertical="center"/>
    </xf>
    <xf numFmtId="165" fontId="0" fillId="11" borderId="0" xfId="0" applyNumberFormat="1" applyFill="1" applyAlignment="1">
      <alignment horizontal="right"/>
    </xf>
    <xf numFmtId="165" fontId="0" fillId="12" borderId="0" xfId="0" applyNumberFormat="1" applyFill="1" applyAlignment="1">
      <alignment horizontal="right"/>
    </xf>
    <xf numFmtId="0" fontId="0" fillId="13" borderId="0" xfId="0" applyFill="1"/>
    <xf numFmtId="165" fontId="0" fillId="14" borderId="0" xfId="0" applyNumberFormat="1" applyFill="1"/>
  </cellXfs>
  <cellStyles count="8">
    <cellStyle name="Mena" xfId="1" builtinId="4"/>
    <cellStyle name="Nadpis 3" xfId="2" builtinId="18"/>
    <cellStyle name="Nadpis 4" xfId="3" builtinId="19"/>
    <cellStyle name="Normálna" xfId="0" builtinId="0"/>
    <cellStyle name="Normálna 10" xfId="7" xr:uid="{41C46E9B-D69F-4DAE-9C11-AD3738936E0F}"/>
    <cellStyle name="Normálna 12" xfId="6" xr:uid="{30BA4D13-62E3-400D-A627-2FFC6F7CFC83}"/>
    <cellStyle name="Normálna 5" xfId="5" xr:uid="{0F4710DA-19AD-4DF0-A323-F6C75846AC2D}"/>
    <cellStyle name="Normálna 6" xfId="4" xr:uid="{5C4713B3-8343-4821-9A7F-386C2EE644DA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_-* #,##0\ &quot;€&quot;_-;\-* #,##0\ &quot;€&quot;_-;_-* &quot;-&quot;??\ &quot;€&quot;_-;_-@_-"/>
      <fill>
        <patternFill patternType="solid">
          <fgColor indexed="64"/>
          <bgColor rgb="FFFFEFF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_-* #,##0\ &quot;€&quot;_-;\-* #,##0\ &quot;€&quot;_-;_-* &quot;-&quot;??\ &quot;€&quot;_-;_-@_-"/>
      <fill>
        <patternFill patternType="solid">
          <fgColor indexed="64"/>
          <bgColor rgb="FFFFEFFC"/>
        </patternFill>
      </fill>
    </dxf>
    <dxf>
      <fill>
        <patternFill patternType="solid">
          <fgColor indexed="64"/>
          <bgColor rgb="FFFBE9F8"/>
        </patternFill>
      </fill>
    </dxf>
    <dxf>
      <fill>
        <patternFill patternType="solid">
          <fgColor indexed="64"/>
          <bgColor rgb="FFFBE9F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_-* #,##0\ &quot;€&quot;_-;\-* #,##0\ &quot;€&quot;_-;_-* &quot;-&quot;??\ &quot;€&quot;_-;_-@_-"/>
      <fill>
        <patternFill patternType="solid">
          <fgColor indexed="64"/>
          <bgColor rgb="FFF9D7F4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_-* #,##0\ &quot;€&quot;_-;\-* #,##0\ &quot;€&quot;_-;_-* &quot;-&quot;??\ &quot;€&quot;_-;_-@_-"/>
      <fill>
        <patternFill patternType="solid">
          <fgColor indexed="64"/>
          <bgColor rgb="FFF9D7F4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_-* #,##0\ &quot;€&quot;_-;\-* #,##0\ &quot;€&quot;_-;_-* &quot;-&quot;??\ &quot;€&quot;_-;_-@_-"/>
      <fill>
        <patternFill patternType="solid">
          <fgColor indexed="64"/>
          <bgColor theme="8" tint="0.7999816888943144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_-* #,##0\ &quot;€&quot;_-;\-* #,##0\ &quot;€&quot;_-;_-* &quot;-&quot;??\ &quot;€&quot;_-;_-@_-"/>
      <fill>
        <patternFill patternType="solid">
          <fgColor indexed="64"/>
          <bgColor theme="8" tint="0.7999816888943144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\ &quot;€&quot;_-;\-* #,##0\ &quot;€&quot;_-;_-* &quot;-&quot;??\ &quot;€&quot;_-;_-@_-"/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outline="0">
        <right style="medium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/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90BD80-5716-4EE6-9AC9-0DFC4991C21F}" name="Tabuľka1" displayName="Tabuľka1" ref="E1:K7" totalsRowCount="1" headerRowDxfId="14">
  <autoFilter ref="E1:K6" xr:uid="{5990BD80-5716-4EE6-9AC9-0DFC4991C21F}"/>
  <tableColumns count="7">
    <tableColumn id="1" xr3:uid="{DEBA62E7-C26A-4EBE-A181-8CD929DF41BC}" name="ŠPORT" dataDxfId="12" totalsRowDxfId="13"/>
    <tableColumn id="7" xr3:uid="{14AB653A-2B97-4359-B276-AE9A48E11AD0}" name="ROK 2027 - reprezentácia" totalsRowFunction="sum" dataDxfId="10" totalsRowDxfId="11" totalsRowCellStyle="Mena"/>
    <tableColumn id="2" xr3:uid="{2A4FFE96-CCD6-49B3-A2BA-17A592C07965}" name="ROK 2026" dataDxfId="8" totalsRowDxfId="9" totalsRowCellStyle="Mena"/>
    <tableColumn id="3" xr3:uid="{13F662D1-F518-4AEB-9F57-B6291F1761A0}" name="ROK 2025" dataDxfId="6" totalsRowDxfId="7"/>
    <tableColumn id="4" xr3:uid="{7A6CAABA-832E-4AE7-AC5A-72425ED76009}" name="ROK 2024" dataDxfId="4" totalsRowDxfId="5"/>
    <tableColumn id="5" xr3:uid="{78ECD2D7-96C2-4F79-8F53-8FEEEFFEADD9}" name="ROK 2023" dataDxfId="2" totalsRowDxfId="3"/>
    <tableColumn id="6" xr3:uid="{9AE568AB-67BE-473E-9C9B-61BDC3347958}" name="ROK 2022" dataDxfId="0" totalsRow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56F1-D4F8-4451-86B3-5D528F4B04FB}">
  <sheetPr>
    <tabColor theme="7" tint="-0.249977111117893"/>
    <pageSetUpPr fitToPage="1"/>
  </sheetPr>
  <dimension ref="A1:O57"/>
  <sheetViews>
    <sheetView tabSelected="1" zoomScale="85" zoomScaleNormal="85" workbookViewId="0">
      <selection activeCell="B34" sqref="B34"/>
    </sheetView>
  </sheetViews>
  <sheetFormatPr defaultRowHeight="14.4" x14ac:dyDescent="0.3"/>
  <cols>
    <col min="1" max="1" width="46.109375" bestFit="1" customWidth="1"/>
    <col min="2" max="2" width="17.88671875" customWidth="1"/>
    <col min="3" max="3" width="22.88671875" bestFit="1" customWidth="1"/>
    <col min="4" max="4" width="14" bestFit="1" customWidth="1"/>
    <col min="5" max="5" width="12.5546875" customWidth="1"/>
    <col min="6" max="6" width="13.5546875" bestFit="1" customWidth="1"/>
    <col min="7" max="7" width="12.88671875" bestFit="1" customWidth="1"/>
    <col min="8" max="8" width="13.5546875" bestFit="1" customWidth="1"/>
    <col min="9" max="9" width="12.5546875" customWidth="1"/>
    <col min="10" max="10" width="13.5546875" bestFit="1" customWidth="1"/>
    <col min="11" max="11" width="12.5546875" customWidth="1"/>
    <col min="12" max="12" width="13.5546875" bestFit="1" customWidth="1"/>
    <col min="13" max="14" width="12.5546875" customWidth="1"/>
    <col min="15" max="15" width="19.33203125" customWidth="1"/>
  </cols>
  <sheetData>
    <row r="1" spans="1:15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5" ht="18" thickBot="1" x14ac:dyDescent="0.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5" ht="18.600000000000001" thickBot="1" x14ac:dyDescent="0.35">
      <c r="A3" s="3" t="s">
        <v>15</v>
      </c>
      <c r="B3" s="4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  <c r="N3" s="6" t="s">
        <v>28</v>
      </c>
    </row>
    <row r="4" spans="1:15" ht="15" thickBot="1" x14ac:dyDescent="0.35">
      <c r="A4" s="7" t="s">
        <v>29</v>
      </c>
      <c r="B4" s="15">
        <f>SUM(C4:N4)</f>
        <v>1100000</v>
      </c>
      <c r="C4" s="9">
        <v>0</v>
      </c>
      <c r="D4" s="9">
        <v>250000</v>
      </c>
      <c r="E4" s="9">
        <v>0</v>
      </c>
      <c r="F4" s="9">
        <v>250000</v>
      </c>
      <c r="G4" s="9">
        <v>0</v>
      </c>
      <c r="H4" s="9">
        <v>300000</v>
      </c>
      <c r="I4" s="9">
        <v>0</v>
      </c>
      <c r="J4" s="9">
        <v>0</v>
      </c>
      <c r="K4" s="9">
        <v>0</v>
      </c>
      <c r="L4" s="9">
        <v>300000</v>
      </c>
      <c r="M4" s="9">
        <v>0</v>
      </c>
      <c r="N4" s="9">
        <v>0</v>
      </c>
    </row>
    <row r="5" spans="1:15" ht="15" thickBot="1" x14ac:dyDescent="0.35">
      <c r="A5" s="7" t="s">
        <v>30</v>
      </c>
      <c r="B5" s="15">
        <f t="shared" ref="B5:B9" si="0">SUM(C5:N5)</f>
        <v>245000</v>
      </c>
      <c r="C5" s="9">
        <v>0</v>
      </c>
      <c r="D5" s="9">
        <v>0</v>
      </c>
      <c r="E5" s="9">
        <v>192000</v>
      </c>
      <c r="F5" s="9">
        <v>0</v>
      </c>
      <c r="G5" s="9">
        <v>0</v>
      </c>
      <c r="H5" s="9">
        <v>5000</v>
      </c>
      <c r="I5" s="9">
        <v>48000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5" ht="15" thickBot="1" x14ac:dyDescent="0.35">
      <c r="A6" s="7" t="s">
        <v>31</v>
      </c>
      <c r="B6" s="15">
        <f t="shared" si="0"/>
        <v>300000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300000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9">
        <v>0</v>
      </c>
    </row>
    <row r="7" spans="1:15" ht="15" thickBot="1" x14ac:dyDescent="0.35">
      <c r="A7" s="7" t="s">
        <v>32</v>
      </c>
      <c r="B7" s="15">
        <f t="shared" si="0"/>
        <v>1700000</v>
      </c>
      <c r="C7" s="12">
        <v>0</v>
      </c>
      <c r="D7" s="12">
        <v>425000</v>
      </c>
      <c r="E7" s="12">
        <v>0</v>
      </c>
      <c r="F7" s="12">
        <v>425000</v>
      </c>
      <c r="G7" s="12">
        <v>0</v>
      </c>
      <c r="H7" s="12">
        <v>425000</v>
      </c>
      <c r="I7" s="12">
        <v>0</v>
      </c>
      <c r="J7" s="12">
        <v>0</v>
      </c>
      <c r="K7" s="12">
        <v>0</v>
      </c>
      <c r="L7" s="12">
        <v>425000</v>
      </c>
      <c r="M7" s="12">
        <v>0</v>
      </c>
      <c r="N7" s="9">
        <v>0</v>
      </c>
    </row>
    <row r="8" spans="1:15" ht="15" thickBot="1" x14ac:dyDescent="0.35">
      <c r="A8" s="7" t="s">
        <v>33</v>
      </c>
      <c r="B8" s="15">
        <f>SUM(C8:N8)</f>
        <v>20000</v>
      </c>
      <c r="C8" s="10">
        <v>0</v>
      </c>
      <c r="D8" s="10">
        <v>0</v>
      </c>
      <c r="E8" s="10">
        <v>0</v>
      </c>
      <c r="F8" s="12">
        <v>0</v>
      </c>
      <c r="G8" s="12">
        <v>20000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0">
        <v>0</v>
      </c>
      <c r="N8" s="9">
        <v>0</v>
      </c>
    </row>
    <row r="9" spans="1:15" ht="15" thickBot="1" x14ac:dyDescent="0.35">
      <c r="A9" s="7" t="s">
        <v>34</v>
      </c>
      <c r="B9" s="15">
        <f t="shared" si="0"/>
        <v>819915</v>
      </c>
      <c r="C9" s="10">
        <v>163983</v>
      </c>
      <c r="D9" s="10">
        <v>163983</v>
      </c>
      <c r="E9" s="10">
        <v>163983</v>
      </c>
      <c r="F9" s="10">
        <v>163983</v>
      </c>
      <c r="G9" s="10">
        <v>163983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33"/>
    </row>
    <row r="10" spans="1:15" ht="15" thickBot="1" x14ac:dyDescent="0.35">
      <c r="A10" s="7" t="s">
        <v>35</v>
      </c>
      <c r="B10" s="15">
        <f t="shared" ref="B10:B15" si="1">SUM(C10:N10)</f>
        <v>327500</v>
      </c>
      <c r="C10" s="10">
        <v>65500</v>
      </c>
      <c r="D10" s="10">
        <v>65500</v>
      </c>
      <c r="E10" s="10">
        <v>65500</v>
      </c>
      <c r="F10" s="10">
        <v>65500</v>
      </c>
      <c r="G10" s="10">
        <v>65500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33"/>
    </row>
    <row r="11" spans="1:15" ht="15" thickBot="1" x14ac:dyDescent="0.35">
      <c r="A11" s="7" t="s">
        <v>36</v>
      </c>
      <c r="B11" s="15">
        <f t="shared" si="1"/>
        <v>14000</v>
      </c>
      <c r="C11" s="10">
        <v>0</v>
      </c>
      <c r="D11" s="10">
        <v>14000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8">
        <v>0</v>
      </c>
    </row>
    <row r="12" spans="1:15" ht="15" thickBot="1" x14ac:dyDescent="0.35">
      <c r="A12" s="7" t="s">
        <v>37</v>
      </c>
      <c r="B12" s="15">
        <f>SUM(C12:N12)</f>
        <v>30000</v>
      </c>
      <c r="C12" s="10">
        <v>0</v>
      </c>
      <c r="D12" s="10">
        <v>0</v>
      </c>
      <c r="E12" s="10">
        <v>30000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20"/>
    </row>
    <row r="13" spans="1:15" ht="15" thickBot="1" x14ac:dyDescent="0.35">
      <c r="A13" s="22" t="s">
        <v>38</v>
      </c>
      <c r="B13" s="15">
        <f>SUM(C13:N13)</f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0"/>
    </row>
    <row r="14" spans="1:15" ht="15" thickBot="1" x14ac:dyDescent="0.35">
      <c r="A14" s="22" t="s">
        <v>39</v>
      </c>
      <c r="B14" s="15">
        <f t="shared" si="1"/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0"/>
    </row>
    <row r="15" spans="1:15" ht="15" thickBot="1" x14ac:dyDescent="0.35">
      <c r="A15" s="22" t="s">
        <v>40</v>
      </c>
      <c r="B15" s="15">
        <f t="shared" si="1"/>
        <v>20000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20000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0"/>
    </row>
    <row r="16" spans="1:15" ht="15" thickBot="1" x14ac:dyDescent="0.35">
      <c r="A16" s="22" t="s">
        <v>41</v>
      </c>
      <c r="B16" s="15">
        <f>SUM(C16:N16)</f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0"/>
    </row>
    <row r="17" spans="1:15" x14ac:dyDescent="0.3">
      <c r="A17" s="11" t="s">
        <v>42</v>
      </c>
      <c r="B17" s="15">
        <f t="shared" ref="B17:N17" si="2">SUM(B4:B16)</f>
        <v>4576415</v>
      </c>
      <c r="C17" s="15">
        <f t="shared" si="2"/>
        <v>229483</v>
      </c>
      <c r="D17" s="15">
        <f t="shared" si="2"/>
        <v>918483</v>
      </c>
      <c r="E17" s="15">
        <f t="shared" si="2"/>
        <v>451483</v>
      </c>
      <c r="F17" s="15">
        <f t="shared" si="2"/>
        <v>904483</v>
      </c>
      <c r="G17" s="15">
        <f t="shared" si="2"/>
        <v>249483</v>
      </c>
      <c r="H17" s="15">
        <f t="shared" si="2"/>
        <v>1050000</v>
      </c>
      <c r="I17" s="15">
        <f t="shared" si="2"/>
        <v>48000</v>
      </c>
      <c r="J17" s="15">
        <f t="shared" si="2"/>
        <v>0</v>
      </c>
      <c r="K17" s="15">
        <f t="shared" si="2"/>
        <v>0</v>
      </c>
      <c r="L17" s="15">
        <f t="shared" si="2"/>
        <v>725000</v>
      </c>
      <c r="M17" s="15">
        <f t="shared" si="2"/>
        <v>0</v>
      </c>
      <c r="N17" s="15">
        <f t="shared" si="2"/>
        <v>0</v>
      </c>
      <c r="O17" s="20"/>
    </row>
    <row r="20" spans="1:15" ht="18" thickBot="1" x14ac:dyDescent="0.4">
      <c r="A20" s="1" t="s">
        <v>43</v>
      </c>
      <c r="B20" s="2" t="s">
        <v>16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  <c r="H20" s="2" t="s">
        <v>8</v>
      </c>
      <c r="I20" s="2" t="s">
        <v>9</v>
      </c>
      <c r="J20" s="2" t="s">
        <v>10</v>
      </c>
      <c r="K20" s="2" t="s">
        <v>11</v>
      </c>
      <c r="L20" s="2" t="s">
        <v>12</v>
      </c>
      <c r="M20" s="2" t="s">
        <v>13</v>
      </c>
      <c r="N20" s="2" t="s">
        <v>14</v>
      </c>
    </row>
    <row r="21" spans="1:15" ht="18.600000000000001" thickBot="1" x14ac:dyDescent="0.35">
      <c r="A21" s="3" t="s">
        <v>44</v>
      </c>
      <c r="B21" s="4" t="s">
        <v>16</v>
      </c>
      <c r="C21" s="5" t="s">
        <v>17</v>
      </c>
      <c r="D21" s="5" t="s">
        <v>18</v>
      </c>
      <c r="E21" s="5" t="s">
        <v>19</v>
      </c>
      <c r="F21" s="5" t="s">
        <v>20</v>
      </c>
      <c r="G21" s="5" t="s">
        <v>21</v>
      </c>
      <c r="H21" s="5" t="s">
        <v>22</v>
      </c>
      <c r="I21" s="5" t="s">
        <v>23</v>
      </c>
      <c r="J21" s="5" t="s">
        <v>24</v>
      </c>
      <c r="K21" s="5" t="s">
        <v>25</v>
      </c>
      <c r="L21" s="5" t="s">
        <v>26</v>
      </c>
      <c r="M21" s="5" t="s">
        <v>27</v>
      </c>
      <c r="N21" s="6" t="s">
        <v>28</v>
      </c>
    </row>
    <row r="22" spans="1:15" ht="15" thickBot="1" x14ac:dyDescent="0.35">
      <c r="A22" s="7" t="s">
        <v>45</v>
      </c>
      <c r="B22" s="15">
        <f>SUM(C22:N22)</f>
        <v>504000</v>
      </c>
      <c r="C22" s="8">
        <v>42000</v>
      </c>
      <c r="D22" s="8">
        <v>42000</v>
      </c>
      <c r="E22" s="8">
        <v>42000</v>
      </c>
      <c r="F22" s="8">
        <v>42000</v>
      </c>
      <c r="G22" s="8">
        <v>42000</v>
      </c>
      <c r="H22" s="8">
        <v>42000</v>
      </c>
      <c r="I22" s="8">
        <v>42000</v>
      </c>
      <c r="J22" s="8">
        <v>42000</v>
      </c>
      <c r="K22" s="8">
        <v>42000</v>
      </c>
      <c r="L22" s="8">
        <v>42000</v>
      </c>
      <c r="M22" s="8">
        <v>42000</v>
      </c>
      <c r="N22" s="8">
        <v>42000</v>
      </c>
    </row>
    <row r="23" spans="1:15" ht="15" thickBot="1" x14ac:dyDescent="0.35">
      <c r="A23" s="7" t="s">
        <v>46</v>
      </c>
      <c r="B23" s="15">
        <f t="shared" ref="B23:B44" si="3">SUM(C23:N23)</f>
        <v>300000</v>
      </c>
      <c r="C23" s="8">
        <v>25000</v>
      </c>
      <c r="D23" s="8">
        <v>25000</v>
      </c>
      <c r="E23" s="8">
        <v>25000</v>
      </c>
      <c r="F23" s="8">
        <v>25000</v>
      </c>
      <c r="G23" s="8">
        <v>25000</v>
      </c>
      <c r="H23" s="8">
        <v>25000</v>
      </c>
      <c r="I23" s="8">
        <v>25000</v>
      </c>
      <c r="J23" s="8">
        <v>25000</v>
      </c>
      <c r="K23" s="8">
        <v>25000</v>
      </c>
      <c r="L23" s="8">
        <v>25000</v>
      </c>
      <c r="M23" s="8">
        <v>25000</v>
      </c>
      <c r="N23" s="8">
        <v>25000</v>
      </c>
    </row>
    <row r="24" spans="1:15" ht="15" thickBot="1" x14ac:dyDescent="0.35">
      <c r="A24" s="7" t="s">
        <v>47</v>
      </c>
      <c r="B24" s="15">
        <f t="shared" si="3"/>
        <v>864000</v>
      </c>
      <c r="C24" s="10">
        <v>74000</v>
      </c>
      <c r="D24" s="10">
        <v>74000</v>
      </c>
      <c r="E24" s="10">
        <v>74000</v>
      </c>
      <c r="F24" s="10">
        <v>74000</v>
      </c>
      <c r="G24" s="10">
        <v>74000</v>
      </c>
      <c r="H24" s="10">
        <v>74000</v>
      </c>
      <c r="I24" s="10">
        <v>74000</v>
      </c>
      <c r="J24" s="10">
        <v>74000</v>
      </c>
      <c r="K24" s="10">
        <v>74000</v>
      </c>
      <c r="L24" s="10">
        <v>74000</v>
      </c>
      <c r="M24" s="10">
        <v>74000</v>
      </c>
      <c r="N24" s="10">
        <v>50000</v>
      </c>
    </row>
    <row r="25" spans="1:15" ht="15" thickBot="1" x14ac:dyDescent="0.35">
      <c r="A25" s="7" t="s">
        <v>48</v>
      </c>
      <c r="B25" s="15">
        <f>SUM(C25:N25)</f>
        <v>300000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100000</v>
      </c>
      <c r="J25" s="12">
        <v>50000</v>
      </c>
      <c r="K25" s="12">
        <v>50000</v>
      </c>
      <c r="L25" s="12">
        <v>50000</v>
      </c>
      <c r="M25" s="12">
        <v>50000</v>
      </c>
      <c r="N25" s="9">
        <v>0</v>
      </c>
    </row>
    <row r="26" spans="1:15" ht="15" thickBot="1" x14ac:dyDescent="0.35">
      <c r="A26" s="7" t="s">
        <v>49</v>
      </c>
      <c r="B26" s="15">
        <f>SUM(C26:N26)</f>
        <v>100000</v>
      </c>
      <c r="C26" s="10">
        <v>0</v>
      </c>
      <c r="D26" s="10">
        <v>30000</v>
      </c>
      <c r="E26" s="10">
        <v>10000</v>
      </c>
      <c r="F26" s="10">
        <v>0</v>
      </c>
      <c r="G26" s="10">
        <v>0</v>
      </c>
      <c r="H26" s="10">
        <v>30000</v>
      </c>
      <c r="I26" s="10">
        <v>0</v>
      </c>
      <c r="J26" s="10">
        <v>0</v>
      </c>
      <c r="K26" s="10">
        <v>30000</v>
      </c>
      <c r="L26" s="10">
        <v>0</v>
      </c>
      <c r="M26" s="10">
        <v>0</v>
      </c>
      <c r="N26" s="10">
        <v>0</v>
      </c>
    </row>
    <row r="27" spans="1:15" ht="15" thickBot="1" x14ac:dyDescent="0.35">
      <c r="A27" s="7" t="s">
        <v>50</v>
      </c>
      <c r="B27" s="15">
        <f t="shared" si="3"/>
        <v>1700000</v>
      </c>
      <c r="C27" s="12">
        <v>0</v>
      </c>
      <c r="D27" s="12">
        <v>425000</v>
      </c>
      <c r="E27" s="12">
        <v>0</v>
      </c>
      <c r="F27" s="12">
        <v>425000</v>
      </c>
      <c r="G27" s="12">
        <v>0</v>
      </c>
      <c r="H27" s="12">
        <v>425000</v>
      </c>
      <c r="I27" s="12">
        <v>0</v>
      </c>
      <c r="J27" s="12">
        <v>0</v>
      </c>
      <c r="K27" s="12">
        <v>0</v>
      </c>
      <c r="L27" s="12">
        <v>425000</v>
      </c>
      <c r="M27" s="12">
        <v>0</v>
      </c>
      <c r="N27" s="9">
        <v>0</v>
      </c>
    </row>
    <row r="28" spans="1:15" ht="15" thickBot="1" x14ac:dyDescent="0.35">
      <c r="A28" s="7" t="s">
        <v>51</v>
      </c>
      <c r="B28" s="15">
        <f>SUM(C28:N28)</f>
        <v>819915</v>
      </c>
      <c r="C28" s="10">
        <v>163983</v>
      </c>
      <c r="D28" s="10">
        <v>163983</v>
      </c>
      <c r="E28" s="10">
        <v>163983</v>
      </c>
      <c r="F28" s="10">
        <v>163983</v>
      </c>
      <c r="G28" s="10">
        <v>163983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</row>
    <row r="29" spans="1:15" ht="15" thickBot="1" x14ac:dyDescent="0.35">
      <c r="A29" s="7" t="s">
        <v>52</v>
      </c>
      <c r="B29" s="15">
        <f>SUM(C29:N29)</f>
        <v>327500</v>
      </c>
      <c r="C29" s="10">
        <v>65500</v>
      </c>
      <c r="D29" s="10">
        <v>65500</v>
      </c>
      <c r="E29" s="10">
        <v>65500</v>
      </c>
      <c r="F29" s="10">
        <v>65500</v>
      </c>
      <c r="G29" s="10">
        <v>65500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1:15" ht="15" thickBot="1" x14ac:dyDescent="0.35">
      <c r="A30" s="7" t="s">
        <v>53</v>
      </c>
      <c r="B30" s="15">
        <f t="shared" si="3"/>
        <v>71297.100000000006</v>
      </c>
      <c r="C30" s="10">
        <v>14259.42</v>
      </c>
      <c r="D30" s="10">
        <v>14259.42</v>
      </c>
      <c r="E30" s="10">
        <v>14259.42</v>
      </c>
      <c r="F30" s="10">
        <v>14259.42</v>
      </c>
      <c r="G30" s="10">
        <v>14259.42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</row>
    <row r="31" spans="1:15" ht="15" thickBot="1" x14ac:dyDescent="0.35">
      <c r="A31" s="7" t="s">
        <v>54</v>
      </c>
      <c r="B31" s="15">
        <f t="shared" si="3"/>
        <v>28478.25</v>
      </c>
      <c r="C31" s="10">
        <v>5695.65</v>
      </c>
      <c r="D31" s="10">
        <v>5695.65</v>
      </c>
      <c r="E31" s="10">
        <v>5695.65</v>
      </c>
      <c r="F31" s="10">
        <v>5695.65</v>
      </c>
      <c r="G31" s="10">
        <v>5695.65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5" ht="15" thickBot="1" x14ac:dyDescent="0.35">
      <c r="A32" s="7" t="s">
        <v>55</v>
      </c>
      <c r="B32" s="15">
        <f t="shared" si="3"/>
        <v>350000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350000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ht="15" thickBot="1" x14ac:dyDescent="0.35">
      <c r="A33" s="7" t="s">
        <v>56</v>
      </c>
      <c r="B33" s="15">
        <f t="shared" si="3"/>
        <v>6000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6000</v>
      </c>
      <c r="K33" s="10">
        <v>0</v>
      </c>
      <c r="L33" s="10">
        <v>0</v>
      </c>
      <c r="M33" s="10">
        <v>0</v>
      </c>
      <c r="N33" s="10">
        <v>0</v>
      </c>
    </row>
    <row r="34" spans="1:14" ht="15" thickBot="1" x14ac:dyDescent="0.35">
      <c r="A34" s="7" t="s">
        <v>97</v>
      </c>
      <c r="B34" s="15">
        <f t="shared" si="3"/>
        <v>80000</v>
      </c>
      <c r="C34" s="10">
        <v>0</v>
      </c>
      <c r="D34" s="10">
        <v>0</v>
      </c>
      <c r="E34" s="10">
        <v>20000</v>
      </c>
      <c r="F34" s="10">
        <v>15000</v>
      </c>
      <c r="G34" s="10">
        <v>15000</v>
      </c>
      <c r="H34" s="10">
        <v>0</v>
      </c>
      <c r="I34" s="10">
        <v>0</v>
      </c>
      <c r="J34" s="10">
        <v>0</v>
      </c>
      <c r="K34" s="10">
        <v>30000</v>
      </c>
      <c r="L34" s="10">
        <v>0</v>
      </c>
      <c r="M34" s="10">
        <v>0</v>
      </c>
      <c r="N34" s="10">
        <v>0</v>
      </c>
    </row>
    <row r="35" spans="1:14" ht="15" thickBot="1" x14ac:dyDescent="0.35">
      <c r="A35" s="7" t="s">
        <v>57</v>
      </c>
      <c r="B35" s="15">
        <f t="shared" si="3"/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ht="15" thickBot="1" x14ac:dyDescent="0.35">
      <c r="A36" s="22" t="s">
        <v>58</v>
      </c>
      <c r="B36" s="15">
        <f t="shared" si="3"/>
        <v>10800</v>
      </c>
      <c r="C36" s="23">
        <v>900</v>
      </c>
      <c r="D36" s="23">
        <v>900</v>
      </c>
      <c r="E36" s="23">
        <v>900</v>
      </c>
      <c r="F36" s="23">
        <v>900</v>
      </c>
      <c r="G36" s="23">
        <v>900</v>
      </c>
      <c r="H36" s="23">
        <v>900</v>
      </c>
      <c r="I36" s="23">
        <v>900</v>
      </c>
      <c r="J36" s="23">
        <v>900</v>
      </c>
      <c r="K36" s="23">
        <v>900</v>
      </c>
      <c r="L36" s="23">
        <v>900</v>
      </c>
      <c r="M36" s="23">
        <v>900</v>
      </c>
      <c r="N36" s="23">
        <v>900</v>
      </c>
    </row>
    <row r="37" spans="1:14" ht="15" thickBot="1" x14ac:dyDescent="0.35">
      <c r="A37" s="22" t="s">
        <v>59</v>
      </c>
      <c r="B37" s="15">
        <f t="shared" si="3"/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</row>
    <row r="38" spans="1:14" ht="15" thickBot="1" x14ac:dyDescent="0.35">
      <c r="A38" s="22" t="s">
        <v>60</v>
      </c>
      <c r="B38" s="15">
        <f t="shared" si="3"/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</row>
    <row r="39" spans="1:14" ht="15" thickBot="1" x14ac:dyDescent="0.35">
      <c r="A39" s="22" t="s">
        <v>61</v>
      </c>
      <c r="B39" s="15">
        <f t="shared" si="3"/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</row>
    <row r="40" spans="1:14" ht="15" thickBot="1" x14ac:dyDescent="0.35">
      <c r="A40" s="22" t="s">
        <v>62</v>
      </c>
      <c r="B40" s="15">
        <f t="shared" si="3"/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</row>
    <row r="41" spans="1:14" ht="15" thickBot="1" x14ac:dyDescent="0.35">
      <c r="A41" s="22" t="s">
        <v>63</v>
      </c>
      <c r="B41" s="15">
        <f t="shared" si="3"/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</row>
    <row r="42" spans="1:14" ht="15" thickBot="1" x14ac:dyDescent="0.35">
      <c r="A42" s="22" t="s">
        <v>64</v>
      </c>
      <c r="B42" s="15">
        <f t="shared" si="3"/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</row>
    <row r="43" spans="1:14" ht="15" thickBot="1" x14ac:dyDescent="0.35">
      <c r="A43" s="22" t="s">
        <v>65</v>
      </c>
      <c r="B43" s="15">
        <f t="shared" si="3"/>
        <v>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</row>
    <row r="44" spans="1:14" ht="15" thickBot="1" x14ac:dyDescent="0.35">
      <c r="A44" s="22" t="s">
        <v>66</v>
      </c>
      <c r="B44" s="15">
        <f t="shared" si="3"/>
        <v>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</row>
    <row r="45" spans="1:14" ht="15" thickBot="1" x14ac:dyDescent="0.35">
      <c r="A45" s="22" t="s">
        <v>37</v>
      </c>
      <c r="B45" s="15">
        <f>SUM(C45:N45)</f>
        <v>6000</v>
      </c>
      <c r="C45" s="10">
        <v>6000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</row>
    <row r="46" spans="1:14" x14ac:dyDescent="0.3">
      <c r="A46" s="16" t="s">
        <v>42</v>
      </c>
      <c r="B46" s="15">
        <f t="shared" ref="B46:N46" si="4">SUM(B22:B45)</f>
        <v>5467990.3499999996</v>
      </c>
      <c r="C46" s="15">
        <f t="shared" si="4"/>
        <v>397338.07</v>
      </c>
      <c r="D46" s="15">
        <f t="shared" si="4"/>
        <v>846338.07000000007</v>
      </c>
      <c r="E46" s="15">
        <f t="shared" si="4"/>
        <v>421338.07</v>
      </c>
      <c r="F46" s="15">
        <f t="shared" si="4"/>
        <v>831338.07000000007</v>
      </c>
      <c r="G46" s="15">
        <f t="shared" si="4"/>
        <v>406338.07</v>
      </c>
      <c r="H46" s="15">
        <f t="shared" si="4"/>
        <v>946900</v>
      </c>
      <c r="I46" s="15">
        <f t="shared" si="4"/>
        <v>241900</v>
      </c>
      <c r="J46" s="15">
        <f t="shared" si="4"/>
        <v>197900</v>
      </c>
      <c r="K46" s="15">
        <f t="shared" si="4"/>
        <v>251900</v>
      </c>
      <c r="L46" s="15">
        <f t="shared" si="4"/>
        <v>616900</v>
      </c>
      <c r="M46" s="15">
        <f t="shared" si="4"/>
        <v>191900</v>
      </c>
      <c r="N46" s="15">
        <f t="shared" si="4"/>
        <v>117900</v>
      </c>
    </row>
    <row r="48" spans="1:14" ht="15" thickBot="1" x14ac:dyDescent="0.35"/>
    <row r="49" spans="1:14" ht="18.600000000000001" thickBot="1" x14ac:dyDescent="0.4">
      <c r="A49" s="13" t="s">
        <v>2</v>
      </c>
      <c r="B49" s="2" t="s">
        <v>16</v>
      </c>
      <c r="C49" s="2" t="s">
        <v>3</v>
      </c>
      <c r="D49" s="2" t="s">
        <v>4</v>
      </c>
      <c r="E49" s="2" t="s">
        <v>5</v>
      </c>
      <c r="F49" s="2" t="s">
        <v>6</v>
      </c>
      <c r="G49" s="2" t="s">
        <v>7</v>
      </c>
      <c r="H49" s="2" t="s">
        <v>8</v>
      </c>
      <c r="I49" s="2" t="s">
        <v>9</v>
      </c>
      <c r="J49" s="2" t="s">
        <v>10</v>
      </c>
      <c r="K49" s="2" t="s">
        <v>11</v>
      </c>
      <c r="L49" s="2" t="s">
        <v>12</v>
      </c>
      <c r="M49" s="2" t="s">
        <v>13</v>
      </c>
      <c r="N49" s="2" t="s">
        <v>14</v>
      </c>
    </row>
    <row r="50" spans="1:14" ht="15" thickBot="1" x14ac:dyDescent="0.35">
      <c r="A50" s="14" t="s">
        <v>67</v>
      </c>
      <c r="B50" s="15">
        <f>SUM(C50:N50)</f>
        <v>5467990.3499999996</v>
      </c>
      <c r="C50" s="8">
        <f>C46</f>
        <v>397338.07</v>
      </c>
      <c r="D50" s="8">
        <f t="shared" ref="D50:N50" si="5">D46</f>
        <v>846338.07000000007</v>
      </c>
      <c r="E50" s="8">
        <f t="shared" si="5"/>
        <v>421338.07</v>
      </c>
      <c r="F50" s="8">
        <f t="shared" si="5"/>
        <v>831338.07000000007</v>
      </c>
      <c r="G50" s="8">
        <f t="shared" si="5"/>
        <v>406338.07</v>
      </c>
      <c r="H50" s="8">
        <f t="shared" si="5"/>
        <v>946900</v>
      </c>
      <c r="I50" s="8">
        <f t="shared" si="5"/>
        <v>241900</v>
      </c>
      <c r="J50" s="8">
        <f t="shared" si="5"/>
        <v>197900</v>
      </c>
      <c r="K50" s="8">
        <f t="shared" si="5"/>
        <v>251900</v>
      </c>
      <c r="L50" s="8">
        <f t="shared" si="5"/>
        <v>616900</v>
      </c>
      <c r="M50" s="8">
        <f t="shared" si="5"/>
        <v>191900</v>
      </c>
      <c r="N50" s="8">
        <f t="shared" si="5"/>
        <v>117900</v>
      </c>
    </row>
    <row r="51" spans="1:14" ht="15" thickBot="1" x14ac:dyDescent="0.35">
      <c r="A51" s="14" t="s">
        <v>68</v>
      </c>
      <c r="B51" s="15">
        <f>SUM(C51:N51)</f>
        <v>4576415</v>
      </c>
      <c r="C51" s="8">
        <f>C17</f>
        <v>229483</v>
      </c>
      <c r="D51" s="8">
        <f t="shared" ref="D51:N51" si="6">D17</f>
        <v>918483</v>
      </c>
      <c r="E51" s="8">
        <f t="shared" si="6"/>
        <v>451483</v>
      </c>
      <c r="F51" s="8">
        <f t="shared" si="6"/>
        <v>904483</v>
      </c>
      <c r="G51" s="8">
        <f t="shared" si="6"/>
        <v>249483</v>
      </c>
      <c r="H51" s="8">
        <f t="shared" si="6"/>
        <v>1050000</v>
      </c>
      <c r="I51" s="8">
        <f t="shared" si="6"/>
        <v>48000</v>
      </c>
      <c r="J51" s="8">
        <f t="shared" si="6"/>
        <v>0</v>
      </c>
      <c r="K51" s="8">
        <f t="shared" si="6"/>
        <v>0</v>
      </c>
      <c r="L51" s="8">
        <f t="shared" si="6"/>
        <v>725000</v>
      </c>
      <c r="M51" s="8">
        <f t="shared" si="6"/>
        <v>0</v>
      </c>
      <c r="N51" s="8">
        <f t="shared" si="6"/>
        <v>0</v>
      </c>
    </row>
    <row r="52" spans="1:14" ht="15" thickBot="1" x14ac:dyDescent="0.35">
      <c r="A52" s="17" t="s">
        <v>42</v>
      </c>
      <c r="B52" s="18">
        <f>B51-B50</f>
        <v>-891575.34999999963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ht="15" thickBot="1" x14ac:dyDescent="0.35"/>
    <row r="54" spans="1:14" ht="18.600000000000001" thickBot="1" x14ac:dyDescent="0.35">
      <c r="A54" s="13" t="s">
        <v>69</v>
      </c>
      <c r="B54" s="19"/>
      <c r="C54" s="26">
        <f>B52</f>
        <v>-891575.34999999963</v>
      </c>
    </row>
    <row r="55" spans="1:14" x14ac:dyDescent="0.3">
      <c r="C55" s="21"/>
    </row>
    <row r="56" spans="1:14" x14ac:dyDescent="0.3">
      <c r="C56" s="21"/>
    </row>
    <row r="57" spans="1:14" x14ac:dyDescent="0.3">
      <c r="C57" s="20"/>
    </row>
  </sheetData>
  <mergeCells count="1">
    <mergeCell ref="A1:N1"/>
  </mergeCells>
  <conditionalFormatting sqref="C54">
    <cfRule type="cellIs" dxfId="15" priority="1" operator="lessThan">
      <formula>0</formula>
    </cfRule>
  </conditionalFormatting>
  <pageMargins left="0.7" right="0.7" top="0.75" bottom="0.75" header="0.3" footer="0.3"/>
  <pageSetup paperSize="8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F738-A94A-4B5C-B1E9-0EA306AEDACB}">
  <dimension ref="A1:M8"/>
  <sheetViews>
    <sheetView topLeftCell="E1" workbookViewId="0">
      <selection activeCell="E1" sqref="A1:XFD1048576"/>
    </sheetView>
  </sheetViews>
  <sheetFormatPr defaultRowHeight="14.4" x14ac:dyDescent="0.3"/>
  <cols>
    <col min="1" max="1" width="17.6640625" bestFit="1" customWidth="1"/>
    <col min="2" max="2" width="10.109375" bestFit="1" customWidth="1"/>
    <col min="3" max="4" width="10.88671875" bestFit="1" customWidth="1"/>
    <col min="5" max="5" width="18.77734375" bestFit="1" customWidth="1"/>
    <col min="6" max="6" width="27" bestFit="1" customWidth="1"/>
    <col min="7" max="7" width="14.44140625" bestFit="1" customWidth="1"/>
    <col min="8" max="9" width="18.88671875" bestFit="1" customWidth="1"/>
    <col min="10" max="10" width="19.33203125" bestFit="1" customWidth="1"/>
    <col min="11" max="11" width="18.88671875" bestFit="1" customWidth="1"/>
    <col min="12" max="13" width="11.33203125" bestFit="1" customWidth="1"/>
  </cols>
  <sheetData>
    <row r="1" spans="1:13" ht="18" thickBot="1" x14ac:dyDescent="0.4">
      <c r="A1" s="30" t="s">
        <v>70</v>
      </c>
      <c r="B1" s="27" t="s">
        <v>71</v>
      </c>
      <c r="C1" s="27" t="s">
        <v>72</v>
      </c>
      <c r="D1" s="27" t="s">
        <v>73</v>
      </c>
      <c r="E1" s="36" t="s">
        <v>74</v>
      </c>
      <c r="F1" s="36" t="s">
        <v>75</v>
      </c>
      <c r="G1" s="37" t="s">
        <v>0</v>
      </c>
      <c r="H1" s="37" t="s">
        <v>76</v>
      </c>
      <c r="I1" s="37" t="s">
        <v>77</v>
      </c>
      <c r="J1" s="37" t="s">
        <v>78</v>
      </c>
      <c r="K1" s="37" t="s">
        <v>79</v>
      </c>
      <c r="L1" s="24"/>
      <c r="M1" s="24"/>
    </row>
    <row r="2" spans="1:13" ht="16.2" thickBot="1" x14ac:dyDescent="0.35">
      <c r="A2" s="31"/>
      <c r="B2" s="29">
        <v>0</v>
      </c>
      <c r="C2" s="29">
        <v>113000</v>
      </c>
      <c r="D2" s="29">
        <v>20000</v>
      </c>
      <c r="E2" s="38" t="s">
        <v>80</v>
      </c>
      <c r="F2" s="39">
        <v>81650</v>
      </c>
      <c r="G2" s="40">
        <v>141000</v>
      </c>
      <c r="H2" s="41" t="s">
        <v>81</v>
      </c>
      <c r="I2" s="42" t="s">
        <v>82</v>
      </c>
      <c r="J2" s="43" t="s">
        <v>83</v>
      </c>
      <c r="K2" s="44" t="s">
        <v>84</v>
      </c>
      <c r="L2" s="25"/>
      <c r="M2" s="25"/>
    </row>
    <row r="3" spans="1:13" ht="16.2" thickBot="1" x14ac:dyDescent="0.35">
      <c r="A3" s="31"/>
      <c r="B3" s="29">
        <v>45000</v>
      </c>
      <c r="C3" s="29">
        <v>0</v>
      </c>
      <c r="D3" s="29">
        <v>30000</v>
      </c>
      <c r="E3" s="45" t="s">
        <v>85</v>
      </c>
      <c r="F3" s="46">
        <v>91344</v>
      </c>
      <c r="G3" s="47">
        <v>77500</v>
      </c>
      <c r="H3" s="48" t="s">
        <v>86</v>
      </c>
      <c r="I3" s="49" t="s">
        <v>87</v>
      </c>
      <c r="J3" s="50" t="s">
        <v>88</v>
      </c>
      <c r="K3" s="51" t="s">
        <v>89</v>
      </c>
      <c r="L3" s="25"/>
      <c r="M3" s="25"/>
    </row>
    <row r="4" spans="1:13" ht="16.2" thickBot="1" x14ac:dyDescent="0.35">
      <c r="A4" s="31"/>
      <c r="B4" s="29">
        <v>15000</v>
      </c>
      <c r="C4" s="29">
        <v>17000</v>
      </c>
      <c r="D4" s="29">
        <v>20000</v>
      </c>
      <c r="E4" s="45" t="s">
        <v>90</v>
      </c>
      <c r="F4" s="46">
        <v>260000</v>
      </c>
      <c r="G4" s="47">
        <v>330000</v>
      </c>
      <c r="H4" s="48">
        <v>300000</v>
      </c>
      <c r="I4" s="49">
        <v>174000</v>
      </c>
      <c r="J4" s="52">
        <v>100359</v>
      </c>
      <c r="K4" s="53">
        <v>60000</v>
      </c>
      <c r="L4" s="25"/>
      <c r="M4" s="25"/>
    </row>
    <row r="5" spans="1:13" ht="16.2" thickBot="1" x14ac:dyDescent="0.35">
      <c r="A5" s="31"/>
      <c r="B5" s="29">
        <v>20000</v>
      </c>
      <c r="C5" s="29">
        <v>108000</v>
      </c>
      <c r="D5" s="29">
        <v>30000</v>
      </c>
      <c r="E5" s="45" t="s">
        <v>91</v>
      </c>
      <c r="F5" s="54">
        <v>170000</v>
      </c>
      <c r="G5" s="47">
        <v>223000</v>
      </c>
      <c r="H5" s="48" t="s">
        <v>92</v>
      </c>
      <c r="I5" s="49" t="s">
        <v>93</v>
      </c>
      <c r="J5" s="55" t="s">
        <v>94</v>
      </c>
      <c r="K5" s="53" t="s">
        <v>95</v>
      </c>
      <c r="L5" s="25"/>
      <c r="M5" s="25"/>
    </row>
    <row r="6" spans="1:13" ht="16.2" thickBot="1" x14ac:dyDescent="0.35">
      <c r="A6" s="31"/>
      <c r="B6" s="29">
        <v>8000</v>
      </c>
      <c r="C6" s="29">
        <v>7000</v>
      </c>
      <c r="D6" s="29">
        <v>5000</v>
      </c>
      <c r="E6" s="56" t="s">
        <v>96</v>
      </c>
      <c r="F6" s="57">
        <v>34000</v>
      </c>
      <c r="G6" s="58">
        <v>28500</v>
      </c>
      <c r="H6" s="59">
        <v>21500</v>
      </c>
      <c r="I6" s="60">
        <v>16300</v>
      </c>
      <c r="J6" s="61">
        <v>12404</v>
      </c>
      <c r="K6" s="62">
        <v>8000</v>
      </c>
      <c r="L6" s="25"/>
      <c r="M6" s="25"/>
    </row>
    <row r="7" spans="1:13" ht="16.2" thickBot="1" x14ac:dyDescent="0.35">
      <c r="A7" s="34"/>
      <c r="B7" s="29"/>
      <c r="C7" s="29"/>
      <c r="D7" s="29"/>
      <c r="E7" s="63"/>
      <c r="F7" s="64">
        <f>SUBTOTAL(109,Tabuľka1[ROK 2027 - reprezentácia])</f>
        <v>636994</v>
      </c>
      <c r="G7" s="65"/>
      <c r="H7" s="66"/>
      <c r="I7" s="67"/>
      <c r="J7" s="68"/>
      <c r="K7" s="69"/>
      <c r="L7" s="25"/>
      <c r="M7" s="25"/>
    </row>
    <row r="8" spans="1:13" ht="15" thickBot="1" x14ac:dyDescent="0.35">
      <c r="A8" s="32">
        <f>SUM(A2:A7)</f>
        <v>0</v>
      </c>
      <c r="B8" s="28">
        <f>SUM(B2:B6)</f>
        <v>88000</v>
      </c>
      <c r="C8" s="28">
        <f>SUM(C2:C6)</f>
        <v>245000</v>
      </c>
      <c r="D8" s="28">
        <f>SUM(D2:D6)</f>
        <v>105000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77920d-975d-463b-b0e0-fc5a36519307" xsi:nil="true"/>
    <lcf76f155ced4ddcb4097134ff3c332f xmlns="4969c7c3-bb49-4f93-bb98-5c2205448f8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13384E0FEEB46BB28381974636BB4" ma:contentTypeVersion="18" ma:contentTypeDescription="Umožňuje vytvoriť nový dokument." ma:contentTypeScope="" ma:versionID="d0bd322926bd2141f6d2dabda8d6a214">
  <xsd:schema xmlns:xsd="http://www.w3.org/2001/XMLSchema" xmlns:xs="http://www.w3.org/2001/XMLSchema" xmlns:p="http://schemas.microsoft.com/office/2006/metadata/properties" xmlns:ns2="4969c7c3-bb49-4f93-bb98-5c2205448f83" xmlns:ns3="f877920d-975d-463b-b0e0-fc5a36519307" targetNamespace="http://schemas.microsoft.com/office/2006/metadata/properties" ma:root="true" ma:fieldsID="4227f14c26e934065b47ae93044f09fa" ns2:_="" ns3:_="">
    <xsd:import namespace="4969c7c3-bb49-4f93-bb98-5c2205448f83"/>
    <xsd:import namespace="f877920d-975d-463b-b0e0-fc5a365193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9c7c3-bb49-4f93-bb98-5c2205448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a" ma:readOnly="false" ma:fieldId="{5cf76f15-5ced-4ddc-b409-7134ff3c332f}" ma:taxonomyMulti="true" ma:sspId="f9ed6e08-df0a-499e-83ad-27ac9bc3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7920d-975d-463b-b0e0-fc5a3651930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9692310-2a6b-4cc1-a5f1-625d343cd5bb}" ma:internalName="TaxCatchAll" ma:showField="CatchAllData" ma:web="f877920d-975d-463b-b0e0-fc5a365193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193F38-0EAA-4184-A011-0A4C0BC4AA0D}">
  <ds:schemaRefs>
    <ds:schemaRef ds:uri="http://schemas.microsoft.com/office/2006/metadata/properties"/>
    <ds:schemaRef ds:uri="http://schemas.microsoft.com/office/infopath/2007/PartnerControls"/>
    <ds:schemaRef ds:uri="f877920d-975d-463b-b0e0-fc5a36519307"/>
    <ds:schemaRef ds:uri="4969c7c3-bb49-4f93-bb98-5c2205448f83"/>
  </ds:schemaRefs>
</ds:datastoreItem>
</file>

<file path=customXml/itemProps2.xml><?xml version="1.0" encoding="utf-8"?>
<ds:datastoreItem xmlns:ds="http://schemas.openxmlformats.org/officeDocument/2006/customXml" ds:itemID="{458E38F0-15EA-41F9-AF87-02ED0068BC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5F84E9-315A-45F1-9D51-F97EBE231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69c7c3-bb49-4f93-bb98-5c2205448f83"/>
    <ds:schemaRef ds:uri="f877920d-975d-463b-b0e0-fc5a365193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Rozpočet</vt:lpstr>
      <vt:lpstr>Športy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Maros Cambal</dc:creator>
  <cp:keywords/>
  <dc:description/>
  <cp:lastModifiedBy>Maros Cambal</cp:lastModifiedBy>
  <cp:revision/>
  <dcterms:created xsi:type="dcterms:W3CDTF">2022-01-25T15:02:13Z</dcterms:created>
  <dcterms:modified xsi:type="dcterms:W3CDTF">2026-10-02T19:07:20Z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0x01010088613384E0FEEB46BB28381974636BB4</vt:lpwstr>
  </property>
  <property fmtid="{D5CDD505-2E9C-101B-9397-08002B2CF9AE}" pid="3" name="MediaServiceImageTags">
    <vt:lpwstr/>
  </property>
</Properties>
</file>