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alympijskyvybor.sharepoint.com/sites/server/Zdielane dokumenty/SPV Server/Výkonný výbor SPV/zápisnice 2026/08_oktober/podklad/"/>
    </mc:Choice>
  </mc:AlternateContent>
  <xr:revisionPtr revIDLastSave="120" documentId="8_{9B233EAD-9B87-4736-88D7-7268517AF444}" xr6:coauthVersionLast="47" xr6:coauthVersionMax="47" xr10:uidLastSave="{DFE11801-65AF-42F2-8EF9-821760CE58DE}"/>
  <bookViews>
    <workbookView xWindow="-108" yWindow="-108" windowWidth="23256" windowHeight="12456" xr2:uid="{74DE187B-0BC9-48B4-85D1-22C80A8C34AB}"/>
  </bookViews>
  <sheets>
    <sheet name="Rozpočet" sheetId="5" r:id="rId1"/>
    <sheet name="Športy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5" l="1"/>
  <c r="B33" i="5" l="1"/>
  <c r="B44" i="5" l="1"/>
  <c r="B5" i="5"/>
  <c r="B15" i="5"/>
  <c r="B8" i="5"/>
  <c r="B43" i="5"/>
  <c r="B42" i="5"/>
  <c r="B41" i="5"/>
  <c r="B40" i="5"/>
  <c r="B39" i="5"/>
  <c r="B38" i="5"/>
  <c r="B37" i="5"/>
  <c r="B14" i="5"/>
  <c r="B8" i="6"/>
  <c r="N17" i="5" l="1"/>
  <c r="B16" i="5"/>
  <c r="M17" i="5"/>
  <c r="L17" i="5"/>
  <c r="K17" i="5"/>
  <c r="J17" i="5"/>
  <c r="I17" i="5"/>
  <c r="H17" i="5"/>
  <c r="G17" i="5"/>
  <c r="F17" i="5"/>
  <c r="E17" i="5"/>
  <c r="D17" i="5"/>
  <c r="C17" i="5"/>
  <c r="C3" i="6"/>
  <c r="C4" i="6"/>
  <c r="C5" i="6"/>
  <c r="C8" i="6" s="1"/>
  <c r="C6" i="6"/>
  <c r="C2" i="6"/>
  <c r="F8" i="6"/>
  <c r="B36" i="5"/>
  <c r="B12" i="5"/>
  <c r="B25" i="5"/>
  <c r="B32" i="5" l="1"/>
  <c r="B31" i="5"/>
  <c r="E8" i="6" l="1"/>
  <c r="D8" i="6"/>
  <c r="B4" i="5" l="1"/>
  <c r="B46" i="5"/>
  <c r="B11" i="5"/>
  <c r="B10" i="5" l="1"/>
  <c r="N47" i="5" l="1"/>
  <c r="M47" i="5"/>
  <c r="L47" i="5"/>
  <c r="K47" i="5"/>
  <c r="J47" i="5"/>
  <c r="I47" i="5"/>
  <c r="H47" i="5"/>
  <c r="G47" i="5"/>
  <c r="F47" i="5"/>
  <c r="E47" i="5"/>
  <c r="D47" i="5"/>
  <c r="B35" i="5"/>
  <c r="B9" i="5" l="1"/>
  <c r="B29" i="5" l="1"/>
  <c r="C47" i="5"/>
  <c r="B22" i="5" l="1"/>
  <c r="B28" i="5" l="1"/>
  <c r="N52" i="5"/>
  <c r="M52" i="5"/>
  <c r="L52" i="5"/>
  <c r="K52" i="5"/>
  <c r="J52" i="5"/>
  <c r="I52" i="5"/>
  <c r="H52" i="5"/>
  <c r="G52" i="5"/>
  <c r="F52" i="5"/>
  <c r="E52" i="5"/>
  <c r="D52" i="5"/>
  <c r="C52" i="5"/>
  <c r="B7" i="5"/>
  <c r="B6" i="5"/>
  <c r="B17" i="5" l="1"/>
  <c r="L51" i="5"/>
  <c r="B52" i="5"/>
  <c r="B26" i="5"/>
  <c r="H51" i="5"/>
  <c r="M51" i="5"/>
  <c r="B24" i="5"/>
  <c r="B23" i="5"/>
  <c r="D51" i="5"/>
  <c r="I51" i="5"/>
  <c r="E51" i="5"/>
  <c r="B34" i="5"/>
  <c r="B30" i="5"/>
  <c r="B27" i="5"/>
  <c r="K51" i="5"/>
  <c r="G51" i="5"/>
  <c r="N51" i="5"/>
  <c r="J51" i="5"/>
  <c r="F51" i="5"/>
  <c r="C51" i="5"/>
  <c r="B51" i="5" l="1"/>
  <c r="B53" i="5" s="1"/>
  <c r="C55" i="5" s="1"/>
  <c r="B47" i="5"/>
</calcChain>
</file>

<file path=xl/sharedStrings.xml><?xml version="1.0" encoding="utf-8"?>
<sst xmlns="http://schemas.openxmlformats.org/spreadsheetml/2006/main" count="128" uniqueCount="83">
  <si>
    <t>ROK 2026</t>
  </si>
  <si>
    <t>c</t>
  </si>
  <si>
    <t>Spolu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</si>
  <si>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</si>
  <si>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</si>
  <si>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</si>
  <si>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</si>
  <si>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</si>
  <si>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</si>
  <si>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</si>
  <si>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</si>
  <si>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</si>
  <si>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</si>
  <si>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</si>
  <si>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</si>
  <si>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Predpokladané príjmy</t>
  </si>
  <si>
    <t>ROK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</si>
  <si>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</si>
  <si>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</si>
  <si>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</si>
  <si>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</si>
  <si>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</si>
  <si>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</si>
  <si>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</si>
  <si>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</si>
  <si>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</si>
  <si>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</si>
  <si>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</si>
  <si>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</si>
  <si>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MINCRS - činnosť</t>
  </si>
  <si>
    <t>MINCRS - vybraní športovci</t>
  </si>
  <si>
    <t>MINCRS - Milano</t>
  </si>
  <si>
    <t>MINCRS - transfer na zväzy</t>
  </si>
  <si>
    <t>2% daň</t>
  </si>
  <si>
    <t>Projekt Sme si rovní - priame  92%</t>
  </si>
  <si>
    <t>Projekt Sme si rovní - paušálne</t>
  </si>
  <si>
    <t>Erasmus + Paramanager</t>
  </si>
  <si>
    <t>Odmeny projekt ZPH</t>
  </si>
  <si>
    <t>ITVAS</t>
  </si>
  <si>
    <t>Nadácia Allianz</t>
  </si>
  <si>
    <t>Nadácia Jysk</t>
  </si>
  <si>
    <t>Generácia Olymp</t>
  </si>
  <si>
    <t>Medzisúčet</t>
  </si>
  <si>
    <t>Reálne VÝDAVKY</t>
  </si>
  <si>
    <t>Predpokladané výdavky</t>
  </si>
  <si>
    <t>x - Náklady na zamestnancov</t>
  </si>
  <si>
    <t>219 - Náklady na kanceláriu</t>
  </si>
  <si>
    <t>101- Náklady na šport</t>
  </si>
  <si>
    <t>108 - Náklady ZPH</t>
  </si>
  <si>
    <t>102- náklady na mládež</t>
  </si>
  <si>
    <t>Transfer  na zväzy</t>
  </si>
  <si>
    <t>901 - Projekt Sme si rovní  - priame</t>
  </si>
  <si>
    <t>XXX - Projekt Sme si rovní - paušálne</t>
  </si>
  <si>
    <t>902 - Projekt Sme si rovní  spolufinancovanie priame</t>
  </si>
  <si>
    <t>902 - Projekt Sme si rovní  spolufinancovanie paušálne</t>
  </si>
  <si>
    <t>doplatok nezaplatené spolufinancovanie rok 2025</t>
  </si>
  <si>
    <t>Handi open</t>
  </si>
  <si>
    <t>Rezerva</t>
  </si>
  <si>
    <t>poplatok kontokorent</t>
  </si>
  <si>
    <t>Nadácia Allianz - preventívna kampaň</t>
  </si>
  <si>
    <t>Nadácia Allianz - účasť ZPH</t>
  </si>
  <si>
    <t>Nadácia Allianz - PH LA 2028</t>
  </si>
  <si>
    <t>Nadácia Allianz - župné Paralympiáady</t>
  </si>
  <si>
    <t>Nadácia Allianz - športové hry Kováčová</t>
  </si>
  <si>
    <t>Nadácia Allianz - Deň Radovana Kaufmana</t>
  </si>
  <si>
    <t>Nadácia Allianz - Paráda</t>
  </si>
  <si>
    <t>Nadácia SPP - naklady</t>
  </si>
  <si>
    <t>splatenie pôžičky Riapoš</t>
  </si>
  <si>
    <t>Súčet výdavky</t>
  </si>
  <si>
    <t>Súčet príjmy</t>
  </si>
  <si>
    <t>SALDO</t>
  </si>
  <si>
    <t>Požiadavky ŠTK 2026</t>
  </si>
  <si>
    <t>Požiadavka ŠTK</t>
  </si>
  <si>
    <t>Spolu návrh</t>
  </si>
  <si>
    <t>Repre</t>
  </si>
  <si>
    <t>Top Tím</t>
  </si>
  <si>
    <t>Olymp</t>
  </si>
  <si>
    <t>Atletika</t>
  </si>
  <si>
    <t>Para hokej</t>
  </si>
  <si>
    <t>Plávanie</t>
  </si>
  <si>
    <t>Streľba</t>
  </si>
  <si>
    <t>Tlak na lavičke</t>
  </si>
  <si>
    <t>Mládež a rozvoj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</si>
</sst>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[$EUR];[Red]\-#,##0.00\ [$EUR]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3"/>
      <color theme="3"/>
      <name val="Calibri Light"/>
      <family val="2"/>
      <scheme val="major"/>
    </font>
    <font>
      <sz val="9"/>
      <color theme="6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rgb="FF44546A"/>
      <name val="Calibri Light"/>
      <family val="2"/>
    </font>
    <font>
      <b/>
      <sz val="10"/>
      <color rgb="FFFFFFFF"/>
      <name val="Calibri"/>
      <family val="2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</font>
    <font>
      <b/>
      <sz val="10"/>
      <color rgb="FFFFFFFF"/>
      <name val="Calibri"/>
      <family val="2"/>
      <charset val="238"/>
    </font>
    <font>
      <sz val="9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9C9C9"/>
        <bgColor rgb="FF000000"/>
      </patternFill>
    </fill>
    <fill>
      <patternFill patternType="solid">
        <fgColor rgb="FF44546A"/>
        <bgColor rgb="FF000000"/>
      </patternFill>
    </fill>
    <fill>
      <patternFill patternType="solid">
        <fgColor rgb="FFEDEDED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theme="6" tint="0.39994506668294322"/>
      </bottom>
      <diagonal/>
    </border>
    <border>
      <left/>
      <right style="medium">
        <color theme="6" tint="0.39994506668294322"/>
      </right>
      <top/>
      <bottom style="medium">
        <color theme="6" tint="0.39994506668294322"/>
      </bottom>
      <diagonal/>
    </border>
    <border>
      <left style="medium">
        <color theme="6" tint="0.39994506668294322"/>
      </left>
      <right style="medium">
        <color theme="6" tint="0.39994506668294322"/>
      </right>
      <top/>
      <bottom style="medium">
        <color theme="6" tint="0.39994506668294322"/>
      </bottom>
      <diagonal/>
    </border>
    <border>
      <left style="medium">
        <color theme="6" tint="0.39994506668294322"/>
      </left>
      <right/>
      <top/>
      <bottom style="medium">
        <color theme="6" tint="0.39994506668294322"/>
      </bottom>
      <diagonal/>
    </border>
    <border>
      <left/>
      <right/>
      <top style="medium">
        <color theme="6" tint="0.39994506668294322"/>
      </top>
      <bottom style="medium">
        <color theme="6" tint="0.39994506668294322"/>
      </bottom>
      <diagonal/>
    </border>
    <border>
      <left/>
      <right style="medium">
        <color theme="6" tint="0.39994506668294322"/>
      </right>
      <top style="medium">
        <color theme="6" tint="0.39994506668294322"/>
      </top>
      <bottom style="medium">
        <color theme="6" tint="0.39994506668294322"/>
      </bottom>
      <diagonal/>
    </border>
    <border>
      <left style="medium">
        <color theme="6" tint="0.39994506668294322"/>
      </left>
      <right/>
      <top style="medium">
        <color theme="6" tint="0.39994506668294322"/>
      </top>
      <bottom style="medium">
        <color theme="6" tint="0.39994506668294322"/>
      </bottom>
      <diagonal/>
    </border>
    <border>
      <left style="medium">
        <color theme="6" tint="0.39994506668294322"/>
      </left>
      <right style="medium">
        <color theme="6" tint="0.39994506668294322"/>
      </right>
      <top style="medium">
        <color theme="6" tint="0.39994506668294322"/>
      </top>
      <bottom style="medium">
        <color theme="6" tint="0.39994506668294322"/>
      </bottom>
      <diagonal/>
    </border>
    <border>
      <left/>
      <right style="medium">
        <color theme="6" tint="0.39991454817346722"/>
      </right>
      <top style="medium">
        <color theme="6" tint="0.39994506668294322"/>
      </top>
      <bottom/>
      <diagonal/>
    </border>
    <border>
      <left/>
      <right style="medium">
        <color theme="6" tint="0.39994506668294322"/>
      </right>
      <top style="medium">
        <color theme="6" tint="0.39994506668294322"/>
      </top>
      <bottom/>
      <diagonal/>
    </border>
    <border>
      <left style="medium">
        <color theme="6" tint="0.39994506668294322"/>
      </left>
      <right style="medium">
        <color theme="6" tint="0.39991454817346722"/>
      </right>
      <top style="medium">
        <color theme="6" tint="0.39994506668294322"/>
      </top>
      <bottom style="medium">
        <color theme="6" tint="0.39994506668294322"/>
      </bottom>
      <diagonal/>
    </border>
    <border>
      <left/>
      <right/>
      <top style="medium">
        <color theme="6" tint="0.39994506668294322"/>
      </top>
      <bottom/>
      <diagonal/>
    </border>
    <border>
      <left style="medium">
        <color rgb="FFC9C9C9"/>
      </left>
      <right/>
      <top style="medium">
        <color rgb="FFC9C9C9"/>
      </top>
      <bottom style="medium">
        <color rgb="FFC9C9C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8EA9DB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C9C9C9"/>
      </top>
      <bottom/>
      <diagonal/>
    </border>
    <border>
      <left/>
      <right style="medium">
        <color indexed="64"/>
      </right>
      <top style="medium">
        <color rgb="FFC9C9C9"/>
      </top>
      <bottom/>
      <diagonal/>
    </border>
    <border>
      <left/>
      <right style="medium">
        <color theme="6" tint="0.39994506668294322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4" borderId="1" xfId="2" applyNumberFormat="1" applyFont="1" applyFill="1" applyAlignment="1">
      <alignment horizontal="left"/>
    </xf>
    <xf numFmtId="0" fontId="3" fillId="4" borderId="1" xfId="2" applyNumberFormat="1" applyFont="1" applyFill="1" applyAlignment="1">
      <alignment horizontal="center"/>
    </xf>
    <xf numFmtId="0" fontId="5" fillId="5" borderId="2" xfId="3" applyNumberFormat="1" applyFont="1" applyFill="1" applyBorder="1" applyAlignment="1">
      <alignment horizontal="left" vertical="center" indent="1"/>
    </xf>
    <xf numFmtId="0" fontId="4" fillId="4" borderId="3" xfId="3" applyNumberFormat="1" applyFont="1" applyFill="1" applyBorder="1" applyAlignment="1">
      <alignment horizontal="center" vertical="center"/>
    </xf>
    <xf numFmtId="0" fontId="4" fillId="4" borderId="4" xfId="3" applyNumberFormat="1" applyFont="1" applyFill="1" applyBorder="1" applyAlignment="1">
      <alignment horizontal="center" vertical="center"/>
    </xf>
    <xf numFmtId="0" fontId="4" fillId="4" borderId="5" xfId="3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indent="1"/>
    </xf>
    <xf numFmtId="164" fontId="7" fillId="3" borderId="7" xfId="0" applyNumberFormat="1" applyFont="1" applyFill="1" applyBorder="1" applyAlignment="1">
      <alignment horizontal="right" vertical="center"/>
    </xf>
    <xf numFmtId="164" fontId="7" fillId="3" borderId="9" xfId="0" applyNumberFormat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9" fillId="6" borderId="10" xfId="0" applyFont="1" applyFill="1" applyBorder="1" applyAlignment="1">
      <alignment horizontal="left" vertical="center" indent="1"/>
    </xf>
    <xf numFmtId="164" fontId="8" fillId="3" borderId="9" xfId="0" applyNumberFormat="1" applyFont="1" applyFill="1" applyBorder="1" applyAlignment="1">
      <alignment horizontal="right" vertical="center"/>
    </xf>
    <xf numFmtId="0" fontId="5" fillId="5" borderId="8" xfId="3" applyNumberFormat="1" applyFont="1" applyFill="1" applyBorder="1" applyAlignment="1">
      <alignment horizontal="left" vertical="center" indent="1"/>
    </xf>
    <xf numFmtId="0" fontId="6" fillId="2" borderId="8" xfId="0" applyFont="1" applyFill="1" applyBorder="1" applyAlignment="1">
      <alignment horizontal="left" vertical="center" indent="1"/>
    </xf>
    <xf numFmtId="164" fontId="12" fillId="6" borderId="11" xfId="0" applyNumberFormat="1" applyFont="1" applyFill="1" applyBorder="1" applyAlignment="1">
      <alignment horizontal="right" vertical="center"/>
    </xf>
    <xf numFmtId="0" fontId="10" fillId="6" borderId="10" xfId="0" applyFont="1" applyFill="1" applyBorder="1" applyAlignment="1">
      <alignment horizontal="left" vertical="center" indent="1"/>
    </xf>
    <xf numFmtId="0" fontId="10" fillId="6" borderId="12" xfId="0" applyFont="1" applyFill="1" applyBorder="1" applyAlignment="1">
      <alignment horizontal="left" vertical="center" indent="1"/>
    </xf>
    <xf numFmtId="164" fontId="11" fillId="6" borderId="7" xfId="0" applyNumberFormat="1" applyFont="1" applyFill="1" applyBorder="1" applyAlignment="1">
      <alignment horizontal="right" vertical="center"/>
    </xf>
    <xf numFmtId="164" fontId="11" fillId="3" borderId="7" xfId="0" applyNumberFormat="1" applyFont="1" applyFill="1" applyBorder="1" applyAlignment="1">
      <alignment horizontal="right" vertical="center"/>
    </xf>
    <xf numFmtId="164" fontId="0" fillId="0" borderId="0" xfId="0" applyNumberFormat="1"/>
    <xf numFmtId="44" fontId="0" fillId="0" borderId="0" xfId="1" applyFont="1"/>
    <xf numFmtId="0" fontId="6" fillId="2" borderId="13" xfId="0" applyFont="1" applyFill="1" applyBorder="1" applyAlignment="1">
      <alignment horizontal="left" vertical="center" indent="1"/>
    </xf>
    <xf numFmtId="164" fontId="8" fillId="3" borderId="11" xfId="0" applyNumberFormat="1" applyFont="1" applyFill="1" applyBorder="1" applyAlignment="1">
      <alignment horizontal="right" vertical="center"/>
    </xf>
    <xf numFmtId="0" fontId="15" fillId="9" borderId="14" xfId="0" applyFont="1" applyFill="1" applyBorder="1" applyAlignment="1">
      <alignment horizontal="left" vertical="center" indent="1"/>
    </xf>
    <xf numFmtId="0" fontId="14" fillId="0" borderId="0" xfId="2" applyNumberFormat="1" applyFont="1" applyFill="1" applyBorder="1" applyAlignment="1">
      <alignment horizontal="center"/>
    </xf>
    <xf numFmtId="164" fontId="17" fillId="0" borderId="0" xfId="0" applyNumberFormat="1" applyFont="1" applyAlignment="1">
      <alignment horizontal="right" vertical="center"/>
    </xf>
    <xf numFmtId="0" fontId="18" fillId="9" borderId="15" xfId="0" applyFont="1" applyFill="1" applyBorder="1" applyAlignment="1">
      <alignment horizontal="left" vertical="center" indent="1"/>
    </xf>
    <xf numFmtId="164" fontId="13" fillId="0" borderId="16" xfId="0" applyNumberFormat="1" applyFont="1" applyBorder="1"/>
    <xf numFmtId="164" fontId="5" fillId="5" borderId="8" xfId="1" applyNumberFormat="1" applyFont="1" applyFill="1" applyBorder="1" applyAlignment="1">
      <alignment horizontal="left" vertical="center" indent="1"/>
    </xf>
    <xf numFmtId="0" fontId="14" fillId="8" borderId="0" xfId="2" applyNumberFormat="1" applyFont="1" applyFill="1" applyBorder="1" applyAlignment="1">
      <alignment horizontal="center"/>
    </xf>
    <xf numFmtId="164" fontId="16" fillId="10" borderId="0" xfId="0" applyNumberFormat="1" applyFont="1" applyFill="1" applyAlignment="1">
      <alignment horizontal="right" vertical="center"/>
    </xf>
    <xf numFmtId="164" fontId="19" fillId="10" borderId="0" xfId="0" applyNumberFormat="1" applyFont="1" applyFill="1" applyAlignment="1">
      <alignment horizontal="right" vertical="center"/>
    </xf>
    <xf numFmtId="0" fontId="14" fillId="8" borderId="18" xfId="2" applyNumberFormat="1" applyFont="1" applyFill="1" applyBorder="1" applyAlignment="1">
      <alignment horizontal="center"/>
    </xf>
    <xf numFmtId="0" fontId="14" fillId="8" borderId="19" xfId="2" applyNumberFormat="1" applyFont="1" applyFill="1" applyBorder="1" applyAlignment="1">
      <alignment horizontal="center"/>
    </xf>
    <xf numFmtId="164" fontId="16" fillId="10" borderId="20" xfId="0" applyNumberFormat="1" applyFont="1" applyFill="1" applyBorder="1" applyAlignment="1">
      <alignment horizontal="right" vertical="center"/>
    </xf>
    <xf numFmtId="164" fontId="16" fillId="10" borderId="21" xfId="0" applyNumberFormat="1" applyFont="1" applyFill="1" applyBorder="1" applyAlignment="1">
      <alignment horizontal="right" vertical="center"/>
    </xf>
    <xf numFmtId="164" fontId="13" fillId="0" borderId="17" xfId="0" applyNumberFormat="1" applyFont="1" applyBorder="1"/>
    <xf numFmtId="164" fontId="8" fillId="3" borderId="22" xfId="0" applyNumberFormat="1" applyFont="1" applyFill="1" applyBorder="1" applyAlignment="1">
      <alignment horizontal="right" vertical="center"/>
    </xf>
    <xf numFmtId="0" fontId="15" fillId="9" borderId="0" xfId="0" applyFont="1" applyFill="1" applyAlignment="1">
      <alignment horizontal="left" vertical="center" indent="1"/>
    </xf>
    <xf numFmtId="164" fontId="16" fillId="10" borderId="23" xfId="0" applyNumberFormat="1" applyFont="1" applyFill="1" applyBorder="1" applyAlignment="1">
      <alignment horizontal="right" vertical="center"/>
    </xf>
    <xf numFmtId="164" fontId="16" fillId="10" borderId="24" xfId="0" applyNumberFormat="1" applyFont="1" applyFill="1" applyBorder="1" applyAlignment="1">
      <alignment horizontal="right" vertical="center"/>
    </xf>
    <xf numFmtId="0" fontId="13" fillId="7" borderId="0" xfId="0" applyFont="1" applyFill="1" applyAlignment="1">
      <alignment horizontal="center"/>
    </xf>
  </cellXfs>
  <cellStyles count="8">
    <cellStyle name="Mena" xfId="1" builtinId="4"/>
    <cellStyle name="Nadpis 3" xfId="2" builtinId="18"/>
    <cellStyle name="Nadpis 4" xfId="3" builtinId="19"/>
    <cellStyle name="Normálna" xfId="0" builtinId="0"/>
    <cellStyle name="Normálna 10" xfId="7" xr:uid="{41C46E9B-D69F-4DAE-9C11-AD3738936E0F}"/>
    <cellStyle name="Normálna 12" xfId="6" xr:uid="{30BA4D13-62E3-400D-A627-2FFC6F7CFC83}"/>
    <cellStyle name="Normálna 5" xfId="5" xr:uid="{0F4710DA-19AD-4DF0-A323-F6C75846AC2D}"/>
    <cellStyle name="Normálna 6" xfId="4" xr:uid="{5C4713B3-8343-4821-9A7F-386C2EE644D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56F1-D4F8-4451-86B3-5D528F4B04FB}">
  <sheetPr>
    <tabColor theme="7" tint="-0.249977111117893"/>
    <pageSetUpPr fitToPage="1"/>
  </sheetPr>
  <dimension ref="A1:O58"/>
  <sheetViews>
    <sheetView tabSelected="1" zoomScale="85" zoomScaleNormal="115" workbookViewId="0">
      <selection activeCell="J23" sqref="J23"/>
    </sheetView>
  </sheetViews>
  <sheetFormatPr defaultRowHeight="14.4" x14ac:dyDescent="0.3"/>
  <cols>
    <col min="1" max="1" width="46.109375" bestFit="1" customWidth="1"/>
    <col min="2" max="2" width="17.88671875" customWidth="1"/>
    <col min="3" max="3" width="22.88671875" bestFit="1" customWidth="1"/>
    <col min="4" max="4" width="14" bestFit="1" customWidth="1"/>
    <col min="5" max="5" width="12.5546875" customWidth="1"/>
    <col min="6" max="6" width="13.5546875" bestFit="1" customWidth="1"/>
    <col min="7" max="7" width="12.88671875" bestFit="1" customWidth="1"/>
    <col min="8" max="8" width="13.5546875" bestFit="1" customWidth="1"/>
    <col min="9" max="9" width="12.5546875" customWidth="1"/>
    <col min="10" max="10" width="13.5546875" bestFit="1" customWidth="1"/>
    <col min="11" max="11" width="12.5546875" customWidth="1"/>
    <col min="12" max="12" width="13.5546875" bestFit="1" customWidth="1"/>
    <col min="13" max="14" width="12.5546875" customWidth="1"/>
    <col min="15" max="15" width="19.33203125" customWidth="1"/>
  </cols>
  <sheetData>
    <row r="1" spans="1:1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18" thickBot="1" x14ac:dyDescent="0.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5" ht="18.600000000000001" thickBot="1" x14ac:dyDescent="0.35">
      <c r="A3" s="3" t="s">
        <v>15</v>
      </c>
      <c r="B3" s="4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6" t="s">
        <v>28</v>
      </c>
    </row>
    <row r="4" spans="1:15" ht="15" thickBot="1" x14ac:dyDescent="0.35">
      <c r="A4" s="7" t="s">
        <v>29</v>
      </c>
      <c r="B4" s="15">
        <f>SUM(C4:N4)</f>
        <v>1300686</v>
      </c>
      <c r="C4" s="9">
        <v>0</v>
      </c>
      <c r="D4" s="9">
        <v>279352</v>
      </c>
      <c r="E4" s="9">
        <v>0</v>
      </c>
      <c r="F4" s="9">
        <v>279352</v>
      </c>
      <c r="G4" s="9">
        <v>0</v>
      </c>
      <c r="H4" s="9">
        <v>370991</v>
      </c>
      <c r="I4" s="9">
        <v>0</v>
      </c>
      <c r="J4" s="9">
        <v>370991</v>
      </c>
      <c r="K4" s="9">
        <v>0</v>
      </c>
      <c r="L4" s="9">
        <v>0</v>
      </c>
      <c r="M4" s="9">
        <v>0</v>
      </c>
      <c r="N4" s="9">
        <v>0</v>
      </c>
    </row>
    <row r="5" spans="1:15" ht="15" thickBot="1" x14ac:dyDescent="0.35">
      <c r="A5" s="7" t="s">
        <v>30</v>
      </c>
      <c r="B5" s="15">
        <f t="shared" ref="B5:B9" si="0">SUM(C5:N5)</f>
        <v>245000</v>
      </c>
      <c r="C5" s="9">
        <v>0</v>
      </c>
      <c r="D5" s="9">
        <v>0</v>
      </c>
      <c r="E5" s="9">
        <v>192000</v>
      </c>
      <c r="F5" s="9">
        <v>0</v>
      </c>
      <c r="G5" s="9">
        <v>0</v>
      </c>
      <c r="H5" s="9">
        <v>5000</v>
      </c>
      <c r="I5" s="9">
        <v>48000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5" ht="15" thickBot="1" x14ac:dyDescent="0.35">
      <c r="A6" s="7" t="s">
        <v>31</v>
      </c>
      <c r="B6" s="15">
        <f t="shared" si="0"/>
        <v>213100</v>
      </c>
      <c r="C6" s="12">
        <v>213100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9">
        <v>0</v>
      </c>
    </row>
    <row r="7" spans="1:15" ht="15" thickBot="1" x14ac:dyDescent="0.35">
      <c r="A7" s="7" t="s">
        <v>32</v>
      </c>
      <c r="B7" s="15">
        <f t="shared" si="0"/>
        <v>2053332</v>
      </c>
      <c r="C7" s="12">
        <v>0</v>
      </c>
      <c r="D7" s="12">
        <v>454763.25</v>
      </c>
      <c r="E7" s="12">
        <v>0</v>
      </c>
      <c r="F7" s="12">
        <v>454763.25</v>
      </c>
      <c r="G7" s="12">
        <v>0</v>
      </c>
      <c r="H7" s="12">
        <v>571902.75</v>
      </c>
      <c r="I7" s="12">
        <v>0</v>
      </c>
      <c r="J7" s="12">
        <v>571902.75</v>
      </c>
      <c r="K7" s="12">
        <v>0</v>
      </c>
      <c r="L7" s="12">
        <v>0</v>
      </c>
      <c r="M7" s="12">
        <v>0</v>
      </c>
      <c r="N7" s="9">
        <v>0</v>
      </c>
    </row>
    <row r="8" spans="1:15" ht="15" thickBot="1" x14ac:dyDescent="0.35">
      <c r="A8" s="7" t="s">
        <v>33</v>
      </c>
      <c r="B8" s="15">
        <f>SUM(C8:N8)</f>
        <v>38191</v>
      </c>
      <c r="C8" s="10">
        <v>0</v>
      </c>
      <c r="D8" s="10">
        <v>0</v>
      </c>
      <c r="E8" s="10">
        <v>0</v>
      </c>
      <c r="F8" s="12">
        <v>0</v>
      </c>
      <c r="G8" s="12">
        <v>20000</v>
      </c>
      <c r="H8" s="12">
        <v>0</v>
      </c>
      <c r="I8" s="12">
        <v>18191</v>
      </c>
      <c r="J8" s="12">
        <v>0</v>
      </c>
      <c r="K8" s="12">
        <v>0</v>
      </c>
      <c r="L8" s="12">
        <v>0</v>
      </c>
      <c r="M8" s="10">
        <v>0</v>
      </c>
      <c r="N8" s="9">
        <v>0</v>
      </c>
    </row>
    <row r="9" spans="1:15" ht="15" thickBot="1" x14ac:dyDescent="0.35">
      <c r="A9" s="7" t="s">
        <v>34</v>
      </c>
      <c r="B9" s="15">
        <f t="shared" si="0"/>
        <v>1967800</v>
      </c>
      <c r="C9" s="10">
        <v>163983</v>
      </c>
      <c r="D9" s="10">
        <v>163983</v>
      </c>
      <c r="E9" s="10">
        <v>163983</v>
      </c>
      <c r="F9" s="10">
        <v>163983</v>
      </c>
      <c r="G9" s="10">
        <v>163983</v>
      </c>
      <c r="H9" s="10">
        <v>163983</v>
      </c>
      <c r="I9" s="10">
        <v>163983</v>
      </c>
      <c r="J9" s="10">
        <v>163983</v>
      </c>
      <c r="K9" s="10">
        <v>163983</v>
      </c>
      <c r="L9" s="10">
        <v>163983</v>
      </c>
      <c r="M9" s="10">
        <v>163983</v>
      </c>
      <c r="N9" s="10">
        <v>163987</v>
      </c>
      <c r="O9" s="38"/>
    </row>
    <row r="10" spans="1:15" ht="15" thickBot="1" x14ac:dyDescent="0.35">
      <c r="A10" s="7" t="s">
        <v>35</v>
      </c>
      <c r="B10" s="15">
        <f t="shared" ref="B10:B16" si="1">SUM(C10:N10)</f>
        <v>786000</v>
      </c>
      <c r="C10" s="10">
        <v>65500</v>
      </c>
      <c r="D10" s="10">
        <v>65500</v>
      </c>
      <c r="E10" s="10">
        <v>65500</v>
      </c>
      <c r="F10" s="10">
        <v>65500</v>
      </c>
      <c r="G10" s="10">
        <v>65500</v>
      </c>
      <c r="H10" s="10">
        <v>65500</v>
      </c>
      <c r="I10" s="10">
        <v>65500</v>
      </c>
      <c r="J10" s="10">
        <v>65500</v>
      </c>
      <c r="K10" s="10">
        <v>65500</v>
      </c>
      <c r="L10" s="10">
        <v>65500</v>
      </c>
      <c r="M10" s="10">
        <v>65500</v>
      </c>
      <c r="N10" s="10">
        <v>65500</v>
      </c>
      <c r="O10" s="38"/>
    </row>
    <row r="11" spans="1:15" ht="15" thickBot="1" x14ac:dyDescent="0.35">
      <c r="A11" s="7" t="s">
        <v>36</v>
      </c>
      <c r="B11" s="15">
        <f t="shared" si="1"/>
        <v>20000</v>
      </c>
      <c r="C11" s="10">
        <v>0</v>
      </c>
      <c r="D11" s="10">
        <v>0</v>
      </c>
      <c r="E11" s="10">
        <v>10000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10000</v>
      </c>
      <c r="L11" s="10">
        <v>0</v>
      </c>
      <c r="M11" s="10">
        <v>0</v>
      </c>
      <c r="N11" s="8">
        <v>0</v>
      </c>
    </row>
    <row r="12" spans="1:15" ht="15" thickBot="1" x14ac:dyDescent="0.35">
      <c r="A12" s="7" t="s">
        <v>37</v>
      </c>
      <c r="B12" s="15">
        <f t="shared" si="1"/>
        <v>176840</v>
      </c>
      <c r="C12" s="10">
        <v>0</v>
      </c>
      <c r="D12" s="10">
        <v>0</v>
      </c>
      <c r="E12" s="10">
        <v>176840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8">
        <v>0</v>
      </c>
    </row>
    <row r="13" spans="1:15" ht="15" thickBot="1" x14ac:dyDescent="0.35">
      <c r="A13" s="7" t="s">
        <v>38</v>
      </c>
      <c r="B13" s="15">
        <v>80000</v>
      </c>
      <c r="C13" s="10">
        <v>0</v>
      </c>
      <c r="D13" s="10">
        <v>30000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30000</v>
      </c>
      <c r="K13" s="10">
        <v>0</v>
      </c>
      <c r="L13" s="10">
        <v>0</v>
      </c>
      <c r="M13" s="10">
        <v>0</v>
      </c>
      <c r="N13" s="10">
        <v>10000</v>
      </c>
      <c r="O13" s="20"/>
    </row>
    <row r="14" spans="1:15" ht="15" thickBot="1" x14ac:dyDescent="0.35">
      <c r="A14" s="22" t="s">
        <v>39</v>
      </c>
      <c r="B14" s="15">
        <f t="shared" si="1"/>
        <v>150000</v>
      </c>
      <c r="C14" s="23">
        <v>0</v>
      </c>
      <c r="D14" s="23">
        <v>0</v>
      </c>
      <c r="E14" s="23">
        <v>0</v>
      </c>
      <c r="F14" s="23">
        <v>0</v>
      </c>
      <c r="G14" s="23">
        <v>120000</v>
      </c>
      <c r="H14" s="23">
        <v>0</v>
      </c>
      <c r="I14" s="23">
        <v>0</v>
      </c>
      <c r="J14" s="23">
        <v>0</v>
      </c>
      <c r="K14" s="23">
        <v>0</v>
      </c>
      <c r="L14" s="23">
        <v>30000</v>
      </c>
      <c r="M14" s="23">
        <v>0</v>
      </c>
      <c r="N14" s="23">
        <v>0</v>
      </c>
      <c r="O14" s="20"/>
    </row>
    <row r="15" spans="1:15" ht="15" thickBot="1" x14ac:dyDescent="0.35">
      <c r="A15" s="22" t="s">
        <v>40</v>
      </c>
      <c r="B15" s="15">
        <f t="shared" si="1"/>
        <v>20000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20000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0"/>
    </row>
    <row r="16" spans="1:15" ht="15" thickBot="1" x14ac:dyDescent="0.35">
      <c r="A16" s="22" t="s">
        <v>41</v>
      </c>
      <c r="B16" s="15">
        <f t="shared" si="1"/>
        <v>105000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50000</v>
      </c>
      <c r="I16" s="23">
        <v>0</v>
      </c>
      <c r="J16" s="23">
        <v>0</v>
      </c>
      <c r="K16" s="23">
        <v>0</v>
      </c>
      <c r="L16" s="23">
        <v>55000</v>
      </c>
      <c r="M16" s="23">
        <v>0</v>
      </c>
      <c r="N16" s="23">
        <v>0</v>
      </c>
      <c r="O16" s="20"/>
    </row>
    <row r="17" spans="1:15" x14ac:dyDescent="0.3">
      <c r="A17" s="11" t="s">
        <v>42</v>
      </c>
      <c r="B17" s="15">
        <f t="shared" ref="B17:N17" si="2">SUM(B4:B16)</f>
        <v>7155949</v>
      </c>
      <c r="C17" s="15">
        <f t="shared" si="2"/>
        <v>442583</v>
      </c>
      <c r="D17" s="15">
        <f t="shared" si="2"/>
        <v>993598.25</v>
      </c>
      <c r="E17" s="15">
        <f t="shared" si="2"/>
        <v>608323</v>
      </c>
      <c r="F17" s="15">
        <f t="shared" si="2"/>
        <v>963598.25</v>
      </c>
      <c r="G17" s="15">
        <f t="shared" si="2"/>
        <v>369483</v>
      </c>
      <c r="H17" s="15">
        <f t="shared" si="2"/>
        <v>1247376.75</v>
      </c>
      <c r="I17" s="15">
        <f t="shared" si="2"/>
        <v>295674</v>
      </c>
      <c r="J17" s="15">
        <f t="shared" si="2"/>
        <v>1202376.75</v>
      </c>
      <c r="K17" s="15">
        <f t="shared" si="2"/>
        <v>239483</v>
      </c>
      <c r="L17" s="15">
        <f t="shared" si="2"/>
        <v>314483</v>
      </c>
      <c r="M17" s="15">
        <f t="shared" si="2"/>
        <v>229483</v>
      </c>
      <c r="N17" s="15">
        <f t="shared" si="2"/>
        <v>239487</v>
      </c>
      <c r="O17" s="20"/>
    </row>
    <row r="20" spans="1:15" ht="18" thickBot="1" x14ac:dyDescent="0.4">
      <c r="A20" s="1" t="s">
        <v>43</v>
      </c>
      <c r="B20" s="2" t="s">
        <v>16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  <c r="K20" s="2" t="s">
        <v>11</v>
      </c>
      <c r="L20" s="2" t="s">
        <v>12</v>
      </c>
      <c r="M20" s="2" t="s">
        <v>13</v>
      </c>
      <c r="N20" s="2" t="s">
        <v>14</v>
      </c>
    </row>
    <row r="21" spans="1:15" ht="18.600000000000001" thickBot="1" x14ac:dyDescent="0.35">
      <c r="A21" s="3" t="s">
        <v>44</v>
      </c>
      <c r="B21" s="4" t="s">
        <v>16</v>
      </c>
      <c r="C21" s="5" t="s">
        <v>17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23</v>
      </c>
      <c r="J21" s="5" t="s">
        <v>24</v>
      </c>
      <c r="K21" s="5" t="s">
        <v>25</v>
      </c>
      <c r="L21" s="5" t="s">
        <v>26</v>
      </c>
      <c r="M21" s="5" t="s">
        <v>27</v>
      </c>
      <c r="N21" s="6" t="s">
        <v>28</v>
      </c>
    </row>
    <row r="22" spans="1:15" ht="15" thickBot="1" x14ac:dyDescent="0.35">
      <c r="A22" s="7" t="s">
        <v>45</v>
      </c>
      <c r="B22" s="15">
        <f>SUM(C22:N22)</f>
        <v>504097</v>
      </c>
      <c r="C22" s="8">
        <v>40000</v>
      </c>
      <c r="D22" s="8">
        <v>42000</v>
      </c>
      <c r="E22" s="8">
        <v>49000</v>
      </c>
      <c r="F22" s="8">
        <v>56312</v>
      </c>
      <c r="G22" s="8">
        <v>42960</v>
      </c>
      <c r="H22" s="8">
        <v>45752</v>
      </c>
      <c r="I22" s="8">
        <v>33073</v>
      </c>
      <c r="J22" s="8">
        <v>35000</v>
      </c>
      <c r="K22" s="8">
        <v>40000</v>
      </c>
      <c r="L22" s="8">
        <v>40000</v>
      </c>
      <c r="M22" s="8">
        <v>40000</v>
      </c>
      <c r="N22" s="8">
        <v>40000</v>
      </c>
    </row>
    <row r="23" spans="1:15" ht="15" thickBot="1" x14ac:dyDescent="0.35">
      <c r="A23" s="7" t="s">
        <v>46</v>
      </c>
      <c r="B23" s="15">
        <f t="shared" ref="B23:B45" si="3">SUM(C23:N23)</f>
        <v>300000</v>
      </c>
      <c r="C23" s="8">
        <v>25000</v>
      </c>
      <c r="D23" s="8">
        <v>25000</v>
      </c>
      <c r="E23" s="8">
        <v>25000</v>
      </c>
      <c r="F23" s="8">
        <v>25000</v>
      </c>
      <c r="G23" s="8">
        <v>25000</v>
      </c>
      <c r="H23" s="8">
        <v>25000</v>
      </c>
      <c r="I23" s="8">
        <v>25000</v>
      </c>
      <c r="J23" s="8">
        <v>25000</v>
      </c>
      <c r="K23" s="8">
        <v>25000</v>
      </c>
      <c r="L23" s="8">
        <v>25000</v>
      </c>
      <c r="M23" s="8">
        <v>25000</v>
      </c>
      <c r="N23" s="8">
        <v>25000</v>
      </c>
    </row>
    <row r="24" spans="1:15" ht="15" thickBot="1" x14ac:dyDescent="0.35">
      <c r="A24" s="7" t="s">
        <v>47</v>
      </c>
      <c r="B24" s="15">
        <f t="shared" si="3"/>
        <v>438000</v>
      </c>
      <c r="C24" s="10">
        <v>37000</v>
      </c>
      <c r="D24" s="10">
        <v>37000</v>
      </c>
      <c r="E24" s="10">
        <v>37000</v>
      </c>
      <c r="F24" s="10">
        <v>37000</v>
      </c>
      <c r="G24" s="10">
        <v>37000</v>
      </c>
      <c r="H24" s="10">
        <v>37000</v>
      </c>
      <c r="I24" s="10">
        <v>37000</v>
      </c>
      <c r="J24" s="10">
        <v>37000</v>
      </c>
      <c r="K24" s="10">
        <v>37000</v>
      </c>
      <c r="L24" s="10">
        <v>37000</v>
      </c>
      <c r="M24" s="10">
        <v>37000</v>
      </c>
      <c r="N24" s="10">
        <v>31000</v>
      </c>
    </row>
    <row r="25" spans="1:15" ht="15" thickBot="1" x14ac:dyDescent="0.35">
      <c r="A25" s="7" t="s">
        <v>48</v>
      </c>
      <c r="B25" s="15">
        <f>SUM(C25:N25)</f>
        <v>213100</v>
      </c>
      <c r="C25" s="12">
        <v>113100</v>
      </c>
      <c r="D25" s="12">
        <v>28748.63</v>
      </c>
      <c r="E25" s="12">
        <v>71251.37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9">
        <v>0</v>
      </c>
    </row>
    <row r="26" spans="1:15" ht="15" thickBot="1" x14ac:dyDescent="0.35">
      <c r="A26" s="7" t="s">
        <v>49</v>
      </c>
      <c r="B26" s="15">
        <f>SUM(C26:N26)</f>
        <v>100000</v>
      </c>
      <c r="C26" s="10">
        <v>0</v>
      </c>
      <c r="D26" s="10">
        <v>30000</v>
      </c>
      <c r="E26" s="10">
        <v>10000</v>
      </c>
      <c r="F26" s="10">
        <v>0</v>
      </c>
      <c r="G26" s="10">
        <v>0</v>
      </c>
      <c r="H26" s="10">
        <v>30000</v>
      </c>
      <c r="I26" s="10">
        <v>0</v>
      </c>
      <c r="J26" s="10">
        <v>0</v>
      </c>
      <c r="K26" s="10">
        <v>30000</v>
      </c>
      <c r="L26" s="10">
        <v>0</v>
      </c>
      <c r="M26" s="10">
        <v>0</v>
      </c>
      <c r="N26" s="10">
        <v>0</v>
      </c>
    </row>
    <row r="27" spans="1:15" ht="15" thickBot="1" x14ac:dyDescent="0.35">
      <c r="A27" s="7" t="s">
        <v>50</v>
      </c>
      <c r="B27" s="15">
        <f t="shared" si="3"/>
        <v>2053332</v>
      </c>
      <c r="C27" s="12">
        <v>0</v>
      </c>
      <c r="D27" s="12">
        <v>454763.25</v>
      </c>
      <c r="E27" s="12">
        <v>0</v>
      </c>
      <c r="F27" s="12">
        <v>454763.25</v>
      </c>
      <c r="G27" s="12">
        <v>0</v>
      </c>
      <c r="H27" s="12">
        <v>571902.75</v>
      </c>
      <c r="I27" s="12">
        <v>0</v>
      </c>
      <c r="J27" s="12">
        <v>571902.75</v>
      </c>
      <c r="K27" s="12">
        <v>0</v>
      </c>
      <c r="L27" s="12">
        <v>0</v>
      </c>
      <c r="M27" s="12">
        <v>0</v>
      </c>
      <c r="N27" s="9">
        <v>0</v>
      </c>
    </row>
    <row r="28" spans="1:15" ht="15" thickBot="1" x14ac:dyDescent="0.35">
      <c r="A28" s="7" t="s">
        <v>51</v>
      </c>
      <c r="B28" s="15">
        <f>SUM(C28:N28)</f>
        <v>1967800</v>
      </c>
      <c r="C28" s="10">
        <v>163983</v>
      </c>
      <c r="D28" s="10">
        <v>163983</v>
      </c>
      <c r="E28" s="10">
        <v>163983</v>
      </c>
      <c r="F28" s="10">
        <v>163983</v>
      </c>
      <c r="G28" s="10">
        <v>163983</v>
      </c>
      <c r="H28" s="10">
        <v>163983</v>
      </c>
      <c r="I28" s="10">
        <v>163983</v>
      </c>
      <c r="J28" s="10">
        <v>163983</v>
      </c>
      <c r="K28" s="10">
        <v>163983</v>
      </c>
      <c r="L28" s="10">
        <v>163983</v>
      </c>
      <c r="M28" s="10">
        <v>163983</v>
      </c>
      <c r="N28" s="10">
        <v>163987</v>
      </c>
    </row>
    <row r="29" spans="1:15" ht="15" thickBot="1" x14ac:dyDescent="0.35">
      <c r="A29" s="7" t="s">
        <v>52</v>
      </c>
      <c r="B29" s="15">
        <f>SUM(C29:N29)</f>
        <v>786000</v>
      </c>
      <c r="C29" s="10">
        <v>65500</v>
      </c>
      <c r="D29" s="10">
        <v>65500</v>
      </c>
      <c r="E29" s="10">
        <v>65500</v>
      </c>
      <c r="F29" s="10">
        <v>65500</v>
      </c>
      <c r="G29" s="10">
        <v>65500</v>
      </c>
      <c r="H29" s="10">
        <v>65500</v>
      </c>
      <c r="I29" s="10">
        <v>65500</v>
      </c>
      <c r="J29" s="10">
        <v>65500</v>
      </c>
      <c r="K29" s="10">
        <v>65500</v>
      </c>
      <c r="L29" s="10">
        <v>65500</v>
      </c>
      <c r="M29" s="10">
        <v>65500</v>
      </c>
      <c r="N29" s="10">
        <v>65500</v>
      </c>
    </row>
    <row r="30" spans="1:15" ht="15" thickBot="1" x14ac:dyDescent="0.35">
      <c r="A30" s="7" t="s">
        <v>53</v>
      </c>
      <c r="B30" s="15">
        <f t="shared" si="3"/>
        <v>171113.04000000004</v>
      </c>
      <c r="C30" s="10">
        <v>14259.42</v>
      </c>
      <c r="D30" s="10">
        <v>14259.42</v>
      </c>
      <c r="E30" s="10">
        <v>14259.42</v>
      </c>
      <c r="F30" s="10">
        <v>14259.42</v>
      </c>
      <c r="G30" s="10">
        <v>14259.42</v>
      </c>
      <c r="H30" s="10">
        <v>14259.42</v>
      </c>
      <c r="I30" s="10">
        <v>14259.42</v>
      </c>
      <c r="J30" s="10">
        <v>14259.42</v>
      </c>
      <c r="K30" s="10">
        <v>14259.42</v>
      </c>
      <c r="L30" s="10">
        <v>14259.42</v>
      </c>
      <c r="M30" s="10">
        <v>14259.42</v>
      </c>
      <c r="N30" s="10">
        <v>14259.42</v>
      </c>
    </row>
    <row r="31" spans="1:15" ht="15" thickBot="1" x14ac:dyDescent="0.35">
      <c r="A31" s="7" t="s">
        <v>54</v>
      </c>
      <c r="B31" s="15">
        <f t="shared" si="3"/>
        <v>68347.8</v>
      </c>
      <c r="C31" s="10">
        <v>5695.65</v>
      </c>
      <c r="D31" s="10">
        <v>5695.65</v>
      </c>
      <c r="E31" s="10">
        <v>5695.65</v>
      </c>
      <c r="F31" s="10">
        <v>5695.65</v>
      </c>
      <c r="G31" s="10">
        <v>5695.65</v>
      </c>
      <c r="H31" s="10">
        <v>5695.65</v>
      </c>
      <c r="I31" s="10">
        <v>5695.65</v>
      </c>
      <c r="J31" s="10">
        <v>5695.65</v>
      </c>
      <c r="K31" s="10">
        <v>5695.65</v>
      </c>
      <c r="L31" s="10">
        <v>5695.65</v>
      </c>
      <c r="M31" s="10">
        <v>5695.65</v>
      </c>
      <c r="N31" s="10">
        <v>5695.65</v>
      </c>
    </row>
    <row r="32" spans="1:15" ht="15" thickBot="1" x14ac:dyDescent="0.35">
      <c r="A32" s="7" t="s">
        <v>55</v>
      </c>
      <c r="B32" s="15">
        <f t="shared" si="3"/>
        <v>36355.370000000003</v>
      </c>
      <c r="C32" s="10">
        <v>0</v>
      </c>
      <c r="D32" s="10">
        <v>36355.370000000003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5" thickBot="1" x14ac:dyDescent="0.35">
      <c r="A33" s="7" t="s">
        <v>56</v>
      </c>
      <c r="B33" s="15">
        <f t="shared" si="3"/>
        <v>2000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2000</v>
      </c>
      <c r="K33" s="10">
        <v>0</v>
      </c>
      <c r="L33" s="10">
        <v>0</v>
      </c>
      <c r="M33" s="10">
        <v>0</v>
      </c>
      <c r="N33" s="10">
        <v>0</v>
      </c>
    </row>
    <row r="34" spans="1:14" ht="15" thickBot="1" x14ac:dyDescent="0.35">
      <c r="A34" s="7" t="s">
        <v>57</v>
      </c>
      <c r="B34" s="15">
        <f t="shared" si="3"/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ht="15" thickBot="1" x14ac:dyDescent="0.35">
      <c r="A35" s="22" t="s">
        <v>58</v>
      </c>
      <c r="B35" s="15">
        <f t="shared" si="3"/>
        <v>10800</v>
      </c>
      <c r="C35" s="23">
        <v>900</v>
      </c>
      <c r="D35" s="23">
        <v>900</v>
      </c>
      <c r="E35" s="23">
        <v>900</v>
      </c>
      <c r="F35" s="23">
        <v>900</v>
      </c>
      <c r="G35" s="23">
        <v>900</v>
      </c>
      <c r="H35" s="23">
        <v>900</v>
      </c>
      <c r="I35" s="23">
        <v>900</v>
      </c>
      <c r="J35" s="23">
        <v>900</v>
      </c>
      <c r="K35" s="23">
        <v>900</v>
      </c>
      <c r="L35" s="23">
        <v>900</v>
      </c>
      <c r="M35" s="23">
        <v>900</v>
      </c>
      <c r="N35" s="23">
        <v>900</v>
      </c>
    </row>
    <row r="36" spans="1:14" ht="15" thickBot="1" x14ac:dyDescent="0.35">
      <c r="A36" s="22" t="s">
        <v>37</v>
      </c>
      <c r="B36" s="15">
        <f t="shared" si="3"/>
        <v>176840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10">
        <v>176840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</row>
    <row r="37" spans="1:14" ht="15" thickBot="1" x14ac:dyDescent="0.35">
      <c r="A37" s="22" t="s">
        <v>59</v>
      </c>
      <c r="B37" s="15">
        <f t="shared" si="3"/>
        <v>60000</v>
      </c>
      <c r="C37" s="23">
        <v>0</v>
      </c>
      <c r="D37" s="23">
        <v>0</v>
      </c>
      <c r="E37" s="23">
        <v>0</v>
      </c>
      <c r="F37" s="23">
        <v>0</v>
      </c>
      <c r="G37" s="23">
        <v>60000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</row>
    <row r="38" spans="1:14" ht="15" thickBot="1" x14ac:dyDescent="0.35">
      <c r="A38" s="22" t="s">
        <v>60</v>
      </c>
      <c r="B38" s="15">
        <f t="shared" si="3"/>
        <v>20000</v>
      </c>
      <c r="C38" s="23">
        <v>0</v>
      </c>
      <c r="D38" s="23">
        <v>0</v>
      </c>
      <c r="E38" s="23">
        <v>0</v>
      </c>
      <c r="F38" s="23">
        <v>20000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</row>
    <row r="39" spans="1:14" ht="15" thickBot="1" x14ac:dyDescent="0.35">
      <c r="A39" s="22" t="s">
        <v>61</v>
      </c>
      <c r="B39" s="15">
        <f t="shared" si="3"/>
        <v>20000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20000</v>
      </c>
      <c r="K39" s="23">
        <v>0</v>
      </c>
      <c r="L39" s="23">
        <v>0</v>
      </c>
      <c r="M39" s="23">
        <v>0</v>
      </c>
      <c r="N39" s="23">
        <v>0</v>
      </c>
    </row>
    <row r="40" spans="1:14" ht="15" thickBot="1" x14ac:dyDescent="0.35">
      <c r="A40" s="22" t="s">
        <v>62</v>
      </c>
      <c r="B40" s="15">
        <f t="shared" si="3"/>
        <v>10000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10000</v>
      </c>
      <c r="L40" s="23">
        <v>0</v>
      </c>
      <c r="M40" s="23">
        <v>0</v>
      </c>
      <c r="N40" s="23">
        <v>0</v>
      </c>
    </row>
    <row r="41" spans="1:14" ht="15" thickBot="1" x14ac:dyDescent="0.35">
      <c r="A41" s="22" t="s">
        <v>63</v>
      </c>
      <c r="B41" s="15">
        <f t="shared" si="3"/>
        <v>10000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10000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</row>
    <row r="42" spans="1:14" ht="15" thickBot="1" x14ac:dyDescent="0.35">
      <c r="A42" s="22" t="s">
        <v>64</v>
      </c>
      <c r="B42" s="15">
        <f t="shared" si="3"/>
        <v>20000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20000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</row>
    <row r="43" spans="1:14" ht="15" thickBot="1" x14ac:dyDescent="0.35">
      <c r="A43" s="22" t="s">
        <v>65</v>
      </c>
      <c r="B43" s="15">
        <f t="shared" si="3"/>
        <v>10000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10000</v>
      </c>
      <c r="L43" s="23">
        <v>0</v>
      </c>
      <c r="M43" s="23">
        <v>0</v>
      </c>
      <c r="N43" s="23">
        <v>0</v>
      </c>
    </row>
    <row r="44" spans="1:14" ht="15" thickBot="1" x14ac:dyDescent="0.35">
      <c r="A44" s="22" t="s">
        <v>66</v>
      </c>
      <c r="B44" s="15">
        <f t="shared" si="3"/>
        <v>90000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90000</v>
      </c>
      <c r="K44" s="23">
        <v>0</v>
      </c>
      <c r="L44" s="23">
        <v>0</v>
      </c>
      <c r="M44" s="23">
        <v>0</v>
      </c>
      <c r="N44" s="23">
        <v>0</v>
      </c>
    </row>
    <row r="45" spans="1:14" ht="15" thickBot="1" x14ac:dyDescent="0.35">
      <c r="A45" s="22" t="s">
        <v>67</v>
      </c>
      <c r="B45" s="15">
        <f t="shared" si="3"/>
        <v>105000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105000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</row>
    <row r="46" spans="1:14" ht="15" thickBot="1" x14ac:dyDescent="0.35">
      <c r="A46" s="22" t="s">
        <v>38</v>
      </c>
      <c r="B46" s="15">
        <f>SUM(C46:N46)</f>
        <v>83268</v>
      </c>
      <c r="C46" s="10">
        <v>5621</v>
      </c>
      <c r="D46" s="10">
        <v>5771</v>
      </c>
      <c r="E46" s="10">
        <v>7657</v>
      </c>
      <c r="F46" s="10">
        <v>7787</v>
      </c>
      <c r="G46" s="10">
        <v>6248</v>
      </c>
      <c r="H46" s="10">
        <v>8690</v>
      </c>
      <c r="I46" s="10">
        <v>6494</v>
      </c>
      <c r="J46" s="10">
        <v>7000</v>
      </c>
      <c r="K46" s="10">
        <v>7000</v>
      </c>
      <c r="L46" s="10">
        <v>7000</v>
      </c>
      <c r="M46" s="10">
        <v>7000</v>
      </c>
      <c r="N46" s="10">
        <v>7000</v>
      </c>
    </row>
    <row r="47" spans="1:14" x14ac:dyDescent="0.3">
      <c r="A47" s="16" t="s">
        <v>42</v>
      </c>
      <c r="B47" s="15">
        <f t="shared" ref="B47:N47" si="4">SUM(B22:B46)</f>
        <v>7256053.21</v>
      </c>
      <c r="C47" s="15">
        <f t="shared" si="4"/>
        <v>471059.07</v>
      </c>
      <c r="D47" s="15">
        <f t="shared" si="4"/>
        <v>909976.32000000007</v>
      </c>
      <c r="E47" s="15">
        <f t="shared" si="4"/>
        <v>450246.44</v>
      </c>
      <c r="F47" s="15">
        <f t="shared" si="4"/>
        <v>851200.32000000007</v>
      </c>
      <c r="G47" s="15">
        <f t="shared" si="4"/>
        <v>421546.07</v>
      </c>
      <c r="H47" s="15">
        <f t="shared" si="4"/>
        <v>1280522.82</v>
      </c>
      <c r="I47" s="15">
        <f t="shared" si="4"/>
        <v>351905.07</v>
      </c>
      <c r="J47" s="15">
        <f t="shared" si="4"/>
        <v>1038240.8200000001</v>
      </c>
      <c r="K47" s="15">
        <f t="shared" si="4"/>
        <v>409338.07</v>
      </c>
      <c r="L47" s="15">
        <f t="shared" si="4"/>
        <v>359338.07</v>
      </c>
      <c r="M47" s="15">
        <f t="shared" si="4"/>
        <v>359338.07</v>
      </c>
      <c r="N47" s="15">
        <f t="shared" si="4"/>
        <v>353342.07</v>
      </c>
    </row>
    <row r="49" spans="1:14" ht="15" thickBot="1" x14ac:dyDescent="0.35"/>
    <row r="50" spans="1:14" ht="18.600000000000001" thickBot="1" x14ac:dyDescent="0.4">
      <c r="A50" s="13" t="s">
        <v>2</v>
      </c>
      <c r="B50" s="2" t="s">
        <v>16</v>
      </c>
      <c r="C50" s="2" t="s">
        <v>3</v>
      </c>
      <c r="D50" s="2" t="s">
        <v>4</v>
      </c>
      <c r="E50" s="2" t="s">
        <v>5</v>
      </c>
      <c r="F50" s="2" t="s">
        <v>6</v>
      </c>
      <c r="G50" s="2" t="s">
        <v>7</v>
      </c>
      <c r="H50" s="2" t="s">
        <v>8</v>
      </c>
      <c r="I50" s="2" t="s">
        <v>9</v>
      </c>
      <c r="J50" s="2" t="s">
        <v>10</v>
      </c>
      <c r="K50" s="2" t="s">
        <v>11</v>
      </c>
      <c r="L50" s="2" t="s">
        <v>12</v>
      </c>
      <c r="M50" s="2" t="s">
        <v>13</v>
      </c>
      <c r="N50" s="2" t="s">
        <v>14</v>
      </c>
    </row>
    <row r="51" spans="1:14" ht="15" thickBot="1" x14ac:dyDescent="0.35">
      <c r="A51" s="14" t="s">
        <v>68</v>
      </c>
      <c r="B51" s="15">
        <f>SUM(C51:N51)</f>
        <v>7256053.2100000018</v>
      </c>
      <c r="C51" s="8">
        <f>C47</f>
        <v>471059.07</v>
      </c>
      <c r="D51" s="8">
        <f t="shared" ref="D51:N51" si="5">D47</f>
        <v>909976.32000000007</v>
      </c>
      <c r="E51" s="8">
        <f t="shared" si="5"/>
        <v>450246.44</v>
      </c>
      <c r="F51" s="8">
        <f t="shared" si="5"/>
        <v>851200.32000000007</v>
      </c>
      <c r="G51" s="8">
        <f t="shared" si="5"/>
        <v>421546.07</v>
      </c>
      <c r="H51" s="8">
        <f t="shared" si="5"/>
        <v>1280522.82</v>
      </c>
      <c r="I51" s="8">
        <f t="shared" si="5"/>
        <v>351905.07</v>
      </c>
      <c r="J51" s="8">
        <f t="shared" si="5"/>
        <v>1038240.8200000001</v>
      </c>
      <c r="K51" s="8">
        <f t="shared" si="5"/>
        <v>409338.07</v>
      </c>
      <c r="L51" s="8">
        <f t="shared" si="5"/>
        <v>359338.07</v>
      </c>
      <c r="M51" s="8">
        <f t="shared" si="5"/>
        <v>359338.07</v>
      </c>
      <c r="N51" s="8">
        <f t="shared" si="5"/>
        <v>353342.07</v>
      </c>
    </row>
    <row r="52" spans="1:14" ht="15" thickBot="1" x14ac:dyDescent="0.35">
      <c r="A52" s="14" t="s">
        <v>69</v>
      </c>
      <c r="B52" s="15">
        <f>SUM(C52:N52)</f>
        <v>7145949</v>
      </c>
      <c r="C52" s="8">
        <f>C17</f>
        <v>442583</v>
      </c>
      <c r="D52" s="8">
        <f t="shared" ref="D52:N52" si="6">D17</f>
        <v>993598.25</v>
      </c>
      <c r="E52" s="8">
        <f t="shared" si="6"/>
        <v>608323</v>
      </c>
      <c r="F52" s="8">
        <f t="shared" si="6"/>
        <v>963598.25</v>
      </c>
      <c r="G52" s="8">
        <f t="shared" si="6"/>
        <v>369483</v>
      </c>
      <c r="H52" s="8">
        <f t="shared" si="6"/>
        <v>1247376.75</v>
      </c>
      <c r="I52" s="8">
        <f t="shared" si="6"/>
        <v>295674</v>
      </c>
      <c r="J52" s="8">
        <f t="shared" si="6"/>
        <v>1202376.75</v>
      </c>
      <c r="K52" s="8">
        <f t="shared" si="6"/>
        <v>239483</v>
      </c>
      <c r="L52" s="8">
        <f t="shared" si="6"/>
        <v>314483</v>
      </c>
      <c r="M52" s="8">
        <f t="shared" si="6"/>
        <v>229483</v>
      </c>
      <c r="N52" s="8">
        <f t="shared" si="6"/>
        <v>239487</v>
      </c>
    </row>
    <row r="53" spans="1:14" ht="15" thickBot="1" x14ac:dyDescent="0.35">
      <c r="A53" s="17" t="s">
        <v>42</v>
      </c>
      <c r="B53" s="18">
        <f>B52-B51</f>
        <v>-110104.21000000183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ht="15" thickBot="1" x14ac:dyDescent="0.35"/>
    <row r="55" spans="1:14" ht="18.600000000000001" thickBot="1" x14ac:dyDescent="0.35">
      <c r="A55" s="13" t="s">
        <v>70</v>
      </c>
      <c r="B55" s="19"/>
      <c r="C55" s="29">
        <f>B53</f>
        <v>-110104.21000000183</v>
      </c>
    </row>
    <row r="56" spans="1:14" x14ac:dyDescent="0.3">
      <c r="C56" s="21"/>
    </row>
    <row r="57" spans="1:14" x14ac:dyDescent="0.3">
      <c r="C57" s="21"/>
    </row>
    <row r="58" spans="1:14" x14ac:dyDescent="0.3">
      <c r="C58" s="20"/>
    </row>
  </sheetData>
  <mergeCells count="1">
    <mergeCell ref="A1:N1"/>
  </mergeCells>
  <conditionalFormatting sqref="C55">
    <cfRule type="cellIs" dxfId="0" priority="1" operator="lessThan">
      <formula>0</formula>
    </cfRule>
  </conditionalFormatting>
  <pageMargins left="0.7" right="0.7" top="0.75" bottom="0.75" header="0.3" footer="0.3"/>
  <pageSetup paperSize="8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F738-A94A-4B5C-B1E9-0EA306AEDACB}">
  <dimension ref="A1:O8"/>
  <sheetViews>
    <sheetView workbookViewId="0">
      <selection activeCell="E6" sqref="E6"/>
    </sheetView>
  </sheetViews>
  <sheetFormatPr defaultRowHeight="14.4" x14ac:dyDescent="0.3"/>
  <cols>
    <col min="1" max="1" width="38.44140625" customWidth="1"/>
    <col min="2" max="3" width="30.44140625" customWidth="1"/>
    <col min="4" max="4" width="16.6640625" customWidth="1"/>
    <col min="5" max="5" width="14.33203125" bestFit="1" customWidth="1"/>
    <col min="6" max="6" width="13.88671875" customWidth="1"/>
    <col min="7" max="15" width="11.33203125" bestFit="1" customWidth="1"/>
  </cols>
  <sheetData>
    <row r="1" spans="1:15" ht="18" thickBot="1" x14ac:dyDescent="0.4">
      <c r="A1" s="33" t="s">
        <v>71</v>
      </c>
      <c r="B1" s="33" t="s">
        <v>72</v>
      </c>
      <c r="C1" s="34" t="s">
        <v>73</v>
      </c>
      <c r="D1" s="30" t="s">
        <v>74</v>
      </c>
      <c r="E1" s="30" t="s">
        <v>75</v>
      </c>
      <c r="F1" s="30" t="s">
        <v>76</v>
      </c>
      <c r="G1" s="25"/>
      <c r="H1" s="25"/>
      <c r="I1" s="25"/>
      <c r="J1" s="25"/>
      <c r="K1" s="25"/>
      <c r="L1" s="25"/>
      <c r="M1" s="25"/>
      <c r="N1" s="25"/>
      <c r="O1" s="25"/>
    </row>
    <row r="2" spans="1:15" ht="15" thickBot="1" x14ac:dyDescent="0.35">
      <c r="A2" s="24" t="s">
        <v>77</v>
      </c>
      <c r="B2" s="35">
        <v>141000</v>
      </c>
      <c r="C2" s="36">
        <f>D2+E2+F2</f>
        <v>133000</v>
      </c>
      <c r="D2" s="32">
        <v>0</v>
      </c>
      <c r="E2" s="32">
        <v>113000</v>
      </c>
      <c r="F2" s="32">
        <v>20000</v>
      </c>
      <c r="G2" s="26"/>
      <c r="H2" s="26"/>
      <c r="I2" s="26"/>
      <c r="J2" s="26"/>
      <c r="K2" s="26"/>
      <c r="L2" s="26"/>
      <c r="M2" s="26"/>
      <c r="N2" s="26"/>
      <c r="O2" s="26"/>
    </row>
    <row r="3" spans="1:15" ht="15" thickBot="1" x14ac:dyDescent="0.35">
      <c r="A3" s="24" t="s">
        <v>78</v>
      </c>
      <c r="B3" s="35">
        <v>330000</v>
      </c>
      <c r="C3" s="36">
        <f t="shared" ref="C3:C6" si="0">D3+E3+F3</f>
        <v>75000</v>
      </c>
      <c r="D3" s="32">
        <v>45000</v>
      </c>
      <c r="E3" s="32">
        <v>0</v>
      </c>
      <c r="F3" s="32">
        <v>30000</v>
      </c>
      <c r="G3" s="26"/>
      <c r="H3" s="26"/>
      <c r="I3" s="26"/>
      <c r="J3" s="26"/>
      <c r="K3" s="26"/>
      <c r="L3" s="26"/>
      <c r="M3" s="26"/>
      <c r="N3" s="26"/>
      <c r="O3" s="26"/>
    </row>
    <row r="4" spans="1:15" ht="15" thickBot="1" x14ac:dyDescent="0.35">
      <c r="A4" s="24" t="s">
        <v>79</v>
      </c>
      <c r="B4" s="35">
        <v>77500</v>
      </c>
      <c r="C4" s="36">
        <f t="shared" si="0"/>
        <v>52000</v>
      </c>
      <c r="D4" s="32">
        <v>15000</v>
      </c>
      <c r="E4" s="32">
        <v>17000</v>
      </c>
      <c r="F4" s="32">
        <v>20000</v>
      </c>
      <c r="G4" s="26"/>
      <c r="H4" s="26"/>
      <c r="I4" s="26"/>
      <c r="J4" s="26"/>
      <c r="K4" s="26"/>
      <c r="L4" s="26"/>
      <c r="M4" s="26"/>
      <c r="N4" s="26"/>
      <c r="O4" s="26"/>
    </row>
    <row r="5" spans="1:15" ht="15" thickBot="1" x14ac:dyDescent="0.35">
      <c r="A5" s="24" t="s">
        <v>80</v>
      </c>
      <c r="B5" s="35">
        <v>223000</v>
      </c>
      <c r="C5" s="36">
        <f t="shared" si="0"/>
        <v>158000</v>
      </c>
      <c r="D5" s="32">
        <v>20000</v>
      </c>
      <c r="E5" s="32">
        <v>108000</v>
      </c>
      <c r="F5" s="32">
        <v>30000</v>
      </c>
      <c r="G5" s="26"/>
      <c r="H5" s="26"/>
      <c r="I5" s="26"/>
      <c r="J5" s="26"/>
      <c r="K5" s="26"/>
      <c r="L5" s="26"/>
      <c r="M5" s="26"/>
      <c r="N5" s="26"/>
      <c r="O5" s="26"/>
    </row>
    <row r="6" spans="1:15" ht="15" thickBot="1" x14ac:dyDescent="0.35">
      <c r="A6" s="24" t="s">
        <v>81</v>
      </c>
      <c r="B6" s="35">
        <v>28500</v>
      </c>
      <c r="C6" s="36">
        <f t="shared" si="0"/>
        <v>20000</v>
      </c>
      <c r="D6" s="32">
        <v>8000</v>
      </c>
      <c r="E6" s="32">
        <v>7000</v>
      </c>
      <c r="F6" s="32">
        <v>5000</v>
      </c>
      <c r="G6" s="26"/>
      <c r="H6" s="26"/>
      <c r="I6" s="26"/>
      <c r="J6" s="26"/>
      <c r="K6" s="26"/>
      <c r="L6" s="26"/>
      <c r="M6" s="26"/>
      <c r="N6" s="26"/>
      <c r="O6" s="26"/>
    </row>
    <row r="7" spans="1:15" ht="15" thickBot="1" x14ac:dyDescent="0.35">
      <c r="A7" s="39" t="s">
        <v>82</v>
      </c>
      <c r="B7" s="40">
        <v>166000</v>
      </c>
      <c r="C7" s="41">
        <v>100000</v>
      </c>
      <c r="D7" s="32"/>
      <c r="E7" s="32"/>
      <c r="F7" s="32"/>
      <c r="G7" s="26"/>
      <c r="H7" s="26"/>
      <c r="I7" s="26"/>
      <c r="J7" s="26"/>
      <c r="K7" s="26"/>
      <c r="L7" s="26"/>
      <c r="M7" s="26"/>
      <c r="N7" s="26"/>
      <c r="O7" s="26"/>
    </row>
    <row r="8" spans="1:15" ht="15" thickBot="1" x14ac:dyDescent="0.35">
      <c r="A8" s="27" t="s">
        <v>2</v>
      </c>
      <c r="B8" s="37">
        <f>SUM(B2:B7)</f>
        <v>966000</v>
      </c>
      <c r="C8" s="28">
        <f>SUM(C2:C7)</f>
        <v>538000</v>
      </c>
      <c r="D8" s="31">
        <f>SUM(D2:D6)</f>
        <v>88000</v>
      </c>
      <c r="E8" s="31">
        <f>SUM(E2:E6)</f>
        <v>245000</v>
      </c>
      <c r="F8" s="31">
        <f>SUM(F2:F6)</f>
        <v>105000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13384E0FEEB46BB28381974636BB4" ma:contentTypeVersion="18" ma:contentTypeDescription="Umožňuje vytvoriť nový dokument." ma:contentTypeScope="" ma:versionID="d0bd322926bd2141f6d2dabda8d6a214">
  <xsd:schema xmlns:xsd="http://www.w3.org/2001/XMLSchema" xmlns:xs="http://www.w3.org/2001/XMLSchema" xmlns:p="http://schemas.microsoft.com/office/2006/metadata/properties" xmlns:ns2="4969c7c3-bb49-4f93-bb98-5c2205448f83" xmlns:ns3="f877920d-975d-463b-b0e0-fc5a36519307" targetNamespace="http://schemas.microsoft.com/office/2006/metadata/properties" ma:root="true" ma:fieldsID="4227f14c26e934065b47ae93044f09fa" ns2:_="" ns3:_="">
    <xsd:import namespace="4969c7c3-bb49-4f93-bb98-5c2205448f83"/>
    <xsd:import namespace="f877920d-975d-463b-b0e0-fc5a365193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9c7c3-bb49-4f93-bb98-5c2205448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f9ed6e08-df0a-499e-83ad-27ac9bc3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7920d-975d-463b-b0e0-fc5a36519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692310-2a6b-4cc1-a5f1-625d343cd5bb}" ma:internalName="TaxCatchAll" ma:showField="CatchAllData" ma:web="f877920d-975d-463b-b0e0-fc5a36519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77920d-975d-463b-b0e0-fc5a36519307" xsi:nil="true"/>
    <lcf76f155ced4ddcb4097134ff3c332f xmlns="4969c7c3-bb49-4f93-bb98-5c2205448f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5F84E9-315A-45F1-9D51-F97EBE231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69c7c3-bb49-4f93-bb98-5c2205448f83"/>
    <ds:schemaRef ds:uri="f877920d-975d-463b-b0e0-fc5a365193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8E38F0-15EA-41F9-AF87-02ED0068B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193F38-0EAA-4184-A011-0A4C0BC4AA0D}">
  <ds:schemaRefs>
    <ds:schemaRef ds:uri="http://schemas.microsoft.com/office/2006/metadata/properties"/>
    <ds:schemaRef ds:uri="http://schemas.microsoft.com/office/infopath/2007/PartnerControls"/>
    <ds:schemaRef ds:uri="f877920d-975d-463b-b0e0-fc5a36519307"/>
    <ds:schemaRef ds:uri="4969c7c3-bb49-4f93-bb98-5c2205448f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Rozpočet</vt:lpstr>
      <vt:lpstr>Športy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Maros Cambal</dc:creator>
  <cp:keywords/>
  <dc:description/>
  <cp:lastModifiedBy>Maros Cambal</cp:lastModifiedBy>
  <cp:revision/>
  <dcterms:created xsi:type="dcterms:W3CDTF">2022-01-25T15:02:13Z</dcterms:created>
  <dcterms:modified xsi:type="dcterms:W3CDTF">2026-10-01T10:40:27Z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0x01010088613384E0FEEB46BB28381974636BB4</vt:lpwstr>
  </property>
  <property fmtid="{D5CDD505-2E9C-101B-9397-08002B2CF9AE}" pid="3" name="MediaServiceImageTags">
    <vt:lpwstr/>
  </property>
</Properties>
</file>